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5655" windowHeight="4635" tabRatio="934" firstSheet="4" activeTab="38"/>
  </bookViews>
  <sheets>
    <sheet name="1" sheetId="17" r:id="rId1"/>
    <sheet name="2" sheetId="30" r:id="rId2"/>
    <sheet name="3" sheetId="32" r:id="rId3"/>
    <sheet name="4" sheetId="46" r:id="rId4"/>
    <sheet name="5" sheetId="47" r:id="rId5"/>
    <sheet name="6" sheetId="33" r:id="rId6"/>
    <sheet name="7" sheetId="42" r:id="rId7"/>
    <sheet name="8" sheetId="43" r:id="rId8"/>
    <sheet name="9" sheetId="44" r:id="rId9"/>
    <sheet name="10" sheetId="45" r:id="rId10"/>
    <sheet name="11" sheetId="41" r:id="rId11"/>
    <sheet name="12" sheetId="35" r:id="rId12"/>
    <sheet name="13" sheetId="37" r:id="rId13"/>
    <sheet name="14" sheetId="38" r:id="rId14"/>
    <sheet name="15" sheetId="39" r:id="rId15"/>
    <sheet name="16" sheetId="40" r:id="rId16"/>
    <sheet name="17" sheetId="50" r:id="rId17"/>
    <sheet name="18" sheetId="51" r:id="rId18"/>
    <sheet name="19" sheetId="52" r:id="rId19"/>
    <sheet name="20" sheetId="53" r:id="rId20"/>
    <sheet name="21" sheetId="54" r:id="rId21"/>
    <sheet name="22" sheetId="55" r:id="rId22"/>
    <sheet name="23" sheetId="56" r:id="rId23"/>
    <sheet name="24" sheetId="57" r:id="rId24"/>
    <sheet name="40" sheetId="58" r:id="rId25"/>
    <sheet name="41" sheetId="59" r:id="rId26"/>
    <sheet name="42" sheetId="60" r:id="rId27"/>
    <sheet name="43" sheetId="61" r:id="rId28"/>
    <sheet name="44" sheetId="62" r:id="rId29"/>
    <sheet name="45" sheetId="63" r:id="rId30"/>
    <sheet name="46" sheetId="64" r:id="rId31"/>
    <sheet name="47" sheetId="65" r:id="rId32"/>
    <sheet name="48" sheetId="66" r:id="rId33"/>
    <sheet name="49" sheetId="67" r:id="rId34"/>
    <sheet name="50" sheetId="68" r:id="rId35"/>
    <sheet name="51" sheetId="69" r:id="rId36"/>
    <sheet name="2018 год" sheetId="16" r:id="rId37"/>
    <sheet name="Лист2" sheetId="29" r:id="rId38"/>
    <sheet name="Работы" sheetId="49" r:id="rId39"/>
  </sheets>
  <definedNames>
    <definedName name="Ед_изм">Лист2!$B$1:$B$8</definedName>
    <definedName name="_xlnm.Print_Titles" localSheetId="38">Работы!$1:$2</definedName>
    <definedName name="Материал">Лист2!$C$1:$C$9</definedName>
    <definedName name="Наим_работ">Лист2!$A$1:$A$36</definedName>
    <definedName name="Наименвание_работ">Лист2!$A$1:$A$4</definedName>
  </definedNames>
  <calcPr calcId="125725"/>
</workbook>
</file>

<file path=xl/calcChain.xml><?xml version="1.0" encoding="utf-8"?>
<calcChain xmlns="http://schemas.openxmlformats.org/spreadsheetml/2006/main">
  <c r="H38" i="49"/>
  <c r="I38"/>
  <c r="J38"/>
  <c r="K38"/>
  <c r="G38"/>
  <c r="I36"/>
  <c r="K36"/>
  <c r="J36"/>
  <c r="H36"/>
  <c r="G36"/>
  <c r="F37"/>
  <c r="F36"/>
  <c r="D39" i="16"/>
  <c r="F64" i="69"/>
  <c r="F63"/>
  <c r="F62"/>
  <c r="F61"/>
  <c r="F60"/>
  <c r="F59"/>
  <c r="F58"/>
  <c r="F57"/>
  <c r="F56"/>
  <c r="F65" s="1"/>
  <c r="E49"/>
  <c r="E48"/>
  <c r="E47"/>
  <c r="E46"/>
  <c r="F44"/>
  <c r="F43"/>
  <c r="F42"/>
  <c r="F41"/>
  <c r="F40"/>
  <c r="F39"/>
  <c r="F38"/>
  <c r="F37"/>
  <c r="F36"/>
  <c r="F35"/>
  <c r="F64" i="68"/>
  <c r="F63"/>
  <c r="F62"/>
  <c r="F61"/>
  <c r="F60"/>
  <c r="F59"/>
  <c r="F58"/>
  <c r="F57"/>
  <c r="F56"/>
  <c r="F65" s="1"/>
  <c r="E49"/>
  <c r="E48"/>
  <c r="E47"/>
  <c r="E46"/>
  <c r="F44"/>
  <c r="F43"/>
  <c r="F42"/>
  <c r="F41"/>
  <c r="F40"/>
  <c r="F39"/>
  <c r="F38"/>
  <c r="F37"/>
  <c r="F36"/>
  <c r="F35"/>
  <c r="F64" i="67"/>
  <c r="F63"/>
  <c r="F62"/>
  <c r="F61"/>
  <c r="F60"/>
  <c r="F59"/>
  <c r="F58"/>
  <c r="F57"/>
  <c r="F56"/>
  <c r="F65" s="1"/>
  <c r="E49"/>
  <c r="E48"/>
  <c r="E47"/>
  <c r="E46"/>
  <c r="F44"/>
  <c r="F43"/>
  <c r="F42"/>
  <c r="F41"/>
  <c r="F40"/>
  <c r="F39"/>
  <c r="F38"/>
  <c r="F37"/>
  <c r="F36"/>
  <c r="F35"/>
  <c r="D50" s="1"/>
  <c r="F64" i="66"/>
  <c r="F63"/>
  <c r="F62"/>
  <c r="F61"/>
  <c r="F60"/>
  <c r="F59"/>
  <c r="F58"/>
  <c r="F57"/>
  <c r="F56"/>
  <c r="F65" s="1"/>
  <c r="E49"/>
  <c r="E48"/>
  <c r="E47"/>
  <c r="E46"/>
  <c r="F44"/>
  <c r="F43"/>
  <c r="F42"/>
  <c r="F41"/>
  <c r="F40"/>
  <c r="F39"/>
  <c r="F38"/>
  <c r="F37"/>
  <c r="F36"/>
  <c r="F35"/>
  <c r="F64" i="65"/>
  <c r="F63"/>
  <c r="F62"/>
  <c r="F61"/>
  <c r="F60"/>
  <c r="F59"/>
  <c r="F58"/>
  <c r="F57"/>
  <c r="F56"/>
  <c r="F65" s="1"/>
  <c r="E49"/>
  <c r="E48"/>
  <c r="E47"/>
  <c r="E46"/>
  <c r="F44"/>
  <c r="F43"/>
  <c r="F42"/>
  <c r="F41"/>
  <c r="F40"/>
  <c r="F39"/>
  <c r="F38"/>
  <c r="F37"/>
  <c r="F36"/>
  <c r="F35"/>
  <c r="D50" s="1"/>
  <c r="F64" i="64"/>
  <c r="F63"/>
  <c r="F62"/>
  <c r="F61"/>
  <c r="F60"/>
  <c r="F59"/>
  <c r="F58"/>
  <c r="F57"/>
  <c r="F56"/>
  <c r="F65" s="1"/>
  <c r="E49"/>
  <c r="E48"/>
  <c r="E47"/>
  <c r="E46"/>
  <c r="F44"/>
  <c r="F43"/>
  <c r="F42"/>
  <c r="F41"/>
  <c r="F40"/>
  <c r="F39"/>
  <c r="F38"/>
  <c r="F37"/>
  <c r="F36"/>
  <c r="F35"/>
  <c r="F64" i="63"/>
  <c r="F63"/>
  <c r="F62"/>
  <c r="F61"/>
  <c r="F60"/>
  <c r="F59"/>
  <c r="F58"/>
  <c r="F57"/>
  <c r="F56"/>
  <c r="F65" s="1"/>
  <c r="E49"/>
  <c r="E48"/>
  <c r="E47"/>
  <c r="E46"/>
  <c r="F44"/>
  <c r="F43"/>
  <c r="F42"/>
  <c r="F41"/>
  <c r="F40"/>
  <c r="F39"/>
  <c r="F38"/>
  <c r="F37"/>
  <c r="F36"/>
  <c r="F35"/>
  <c r="D50" s="1"/>
  <c r="F64" i="62"/>
  <c r="F63"/>
  <c r="F62"/>
  <c r="F61"/>
  <c r="F60"/>
  <c r="F59"/>
  <c r="F58"/>
  <c r="F57"/>
  <c r="F56"/>
  <c r="F65" s="1"/>
  <c r="E49"/>
  <c r="E48"/>
  <c r="E47"/>
  <c r="E46"/>
  <c r="F44"/>
  <c r="F43"/>
  <c r="F42"/>
  <c r="F41"/>
  <c r="F40"/>
  <c r="F39"/>
  <c r="F38"/>
  <c r="F37"/>
  <c r="F36"/>
  <c r="F35"/>
  <c r="F64" i="61"/>
  <c r="F63"/>
  <c r="F62"/>
  <c r="F61"/>
  <c r="F60"/>
  <c r="F59"/>
  <c r="F58"/>
  <c r="F57"/>
  <c r="F56"/>
  <c r="F65" s="1"/>
  <c r="E49"/>
  <c r="E48"/>
  <c r="E47"/>
  <c r="E46"/>
  <c r="F44"/>
  <c r="F43"/>
  <c r="F42"/>
  <c r="F41"/>
  <c r="F40"/>
  <c r="F39"/>
  <c r="F38"/>
  <c r="F37"/>
  <c r="F36"/>
  <c r="F35"/>
  <c r="D50" s="1"/>
  <c r="F64" i="60"/>
  <c r="F63"/>
  <c r="F62"/>
  <c r="F61"/>
  <c r="F60"/>
  <c r="F59"/>
  <c r="F58"/>
  <c r="F57"/>
  <c r="F56"/>
  <c r="F65" s="1"/>
  <c r="E49"/>
  <c r="E48"/>
  <c r="E47"/>
  <c r="E46"/>
  <c r="F44"/>
  <c r="F43"/>
  <c r="F42"/>
  <c r="F41"/>
  <c r="F40"/>
  <c r="F39"/>
  <c r="F38"/>
  <c r="F37"/>
  <c r="F36"/>
  <c r="F35"/>
  <c r="F64" i="59"/>
  <c r="F63"/>
  <c r="F62"/>
  <c r="F61"/>
  <c r="F60"/>
  <c r="F59"/>
  <c r="F58"/>
  <c r="F57"/>
  <c r="F56"/>
  <c r="F65" s="1"/>
  <c r="E49"/>
  <c r="E48"/>
  <c r="E47"/>
  <c r="E46"/>
  <c r="F44"/>
  <c r="F43"/>
  <c r="F42"/>
  <c r="F41"/>
  <c r="F40"/>
  <c r="F39"/>
  <c r="F38"/>
  <c r="F37"/>
  <c r="F36"/>
  <c r="F35"/>
  <c r="D50" s="1"/>
  <c r="F64" i="58"/>
  <c r="F63"/>
  <c r="F62"/>
  <c r="F61"/>
  <c r="F60"/>
  <c r="F59"/>
  <c r="F58"/>
  <c r="F57"/>
  <c r="F56"/>
  <c r="F65" s="1"/>
  <c r="E49"/>
  <c r="E48"/>
  <c r="E47"/>
  <c r="E46"/>
  <c r="F44"/>
  <c r="F43"/>
  <c r="F42"/>
  <c r="F41"/>
  <c r="F40"/>
  <c r="F39"/>
  <c r="F38"/>
  <c r="F37"/>
  <c r="F36"/>
  <c r="F35"/>
  <c r="K24" i="49"/>
  <c r="J24"/>
  <c r="H24"/>
  <c r="G24"/>
  <c r="I24" s="1"/>
  <c r="F24"/>
  <c r="F64" i="57"/>
  <c r="F63"/>
  <c r="F62"/>
  <c r="F61"/>
  <c r="F60"/>
  <c r="F59"/>
  <c r="F58"/>
  <c r="F57"/>
  <c r="F65" s="1"/>
  <c r="E49"/>
  <c r="E47"/>
  <c r="E46"/>
  <c r="F44"/>
  <c r="F43"/>
  <c r="F42"/>
  <c r="F41"/>
  <c r="F40"/>
  <c r="F39"/>
  <c r="F38"/>
  <c r="F37"/>
  <c r="F36"/>
  <c r="F35"/>
  <c r="E48" s="1"/>
  <c r="K23" i="49"/>
  <c r="J23"/>
  <c r="H23"/>
  <c r="G23"/>
  <c r="I23" s="1"/>
  <c r="F23"/>
  <c r="F64" i="56"/>
  <c r="F63"/>
  <c r="F62"/>
  <c r="F61"/>
  <c r="F60"/>
  <c r="F59"/>
  <c r="F58"/>
  <c r="F57"/>
  <c r="F65" s="1"/>
  <c r="E49"/>
  <c r="E47"/>
  <c r="E46"/>
  <c r="F44"/>
  <c r="F43"/>
  <c r="F42"/>
  <c r="F41"/>
  <c r="F40"/>
  <c r="F39"/>
  <c r="F38"/>
  <c r="F37"/>
  <c r="F36"/>
  <c r="F35"/>
  <c r="E48" s="1"/>
  <c r="K22" i="49"/>
  <c r="J22"/>
  <c r="H22"/>
  <c r="G22"/>
  <c r="I22" s="1"/>
  <c r="F22"/>
  <c r="F64" i="55"/>
  <c r="F63"/>
  <c r="F62"/>
  <c r="F61"/>
  <c r="F60"/>
  <c r="F59"/>
  <c r="F58"/>
  <c r="F57"/>
  <c r="F65" s="1"/>
  <c r="E49"/>
  <c r="E48"/>
  <c r="E47"/>
  <c r="E46"/>
  <c r="F44"/>
  <c r="F43"/>
  <c r="F42"/>
  <c r="F41"/>
  <c r="F40"/>
  <c r="F39"/>
  <c r="F38"/>
  <c r="F37"/>
  <c r="F36"/>
  <c r="F35"/>
  <c r="J21" i="49"/>
  <c r="K20"/>
  <c r="J20"/>
  <c r="H20"/>
  <c r="G20"/>
  <c r="F21"/>
  <c r="F20"/>
  <c r="F64" i="54"/>
  <c r="F63"/>
  <c r="F62"/>
  <c r="F61"/>
  <c r="F60"/>
  <c r="F59"/>
  <c r="F58"/>
  <c r="F57"/>
  <c r="F65" s="1"/>
  <c r="E49"/>
  <c r="E47"/>
  <c r="E46"/>
  <c r="F44"/>
  <c r="F43"/>
  <c r="F42"/>
  <c r="F41"/>
  <c r="F40"/>
  <c r="F39"/>
  <c r="F38"/>
  <c r="F37"/>
  <c r="F36"/>
  <c r="F35"/>
  <c r="F64" i="53"/>
  <c r="F63"/>
  <c r="F62"/>
  <c r="F61"/>
  <c r="F60"/>
  <c r="F59"/>
  <c r="F58"/>
  <c r="F57"/>
  <c r="F65" s="1"/>
  <c r="E49"/>
  <c r="E47"/>
  <c r="E46"/>
  <c r="F44"/>
  <c r="F43"/>
  <c r="F42"/>
  <c r="F41"/>
  <c r="F40"/>
  <c r="F39"/>
  <c r="F38"/>
  <c r="F37"/>
  <c r="F36"/>
  <c r="F35"/>
  <c r="K19" i="49"/>
  <c r="J19"/>
  <c r="H19"/>
  <c r="G19"/>
  <c r="F19"/>
  <c r="F35" i="52"/>
  <c r="F64"/>
  <c r="F63"/>
  <c r="F62"/>
  <c r="F61"/>
  <c r="F60"/>
  <c r="F59"/>
  <c r="F58"/>
  <c r="F57"/>
  <c r="F65" s="1"/>
  <c r="E49"/>
  <c r="E48"/>
  <c r="E47"/>
  <c r="E46"/>
  <c r="F44"/>
  <c r="F43"/>
  <c r="F42"/>
  <c r="F41"/>
  <c r="F40"/>
  <c r="F39"/>
  <c r="F38"/>
  <c r="F37"/>
  <c r="F36"/>
  <c r="K18" i="49"/>
  <c r="J18"/>
  <c r="H18"/>
  <c r="G18"/>
  <c r="F64" i="51"/>
  <c r="F63"/>
  <c r="F62"/>
  <c r="F61"/>
  <c r="F60"/>
  <c r="F59"/>
  <c r="F58"/>
  <c r="F57"/>
  <c r="F65" s="1"/>
  <c r="E49"/>
  <c r="E48"/>
  <c r="E47"/>
  <c r="E46"/>
  <c r="F44"/>
  <c r="F43"/>
  <c r="F42"/>
  <c r="F41"/>
  <c r="F40"/>
  <c r="F39"/>
  <c r="F38"/>
  <c r="F37"/>
  <c r="F36"/>
  <c r="K17" i="49"/>
  <c r="J17"/>
  <c r="H17"/>
  <c r="G17"/>
  <c r="F64" i="50"/>
  <c r="F63"/>
  <c r="F62"/>
  <c r="F61"/>
  <c r="F60"/>
  <c r="F59"/>
  <c r="F58"/>
  <c r="F57"/>
  <c r="F65" s="1"/>
  <c r="E49"/>
  <c r="E48"/>
  <c r="E47"/>
  <c r="E46"/>
  <c r="F44"/>
  <c r="F43"/>
  <c r="F42"/>
  <c r="F41"/>
  <c r="F40"/>
  <c r="F39"/>
  <c r="F38"/>
  <c r="F37"/>
  <c r="F36"/>
  <c r="I5" i="49"/>
  <c r="I15"/>
  <c r="G16"/>
  <c r="K16"/>
  <c r="J16"/>
  <c r="H16"/>
  <c r="K14"/>
  <c r="J14"/>
  <c r="H14"/>
  <c r="G14"/>
  <c r="K13"/>
  <c r="J13"/>
  <c r="H13"/>
  <c r="G13"/>
  <c r="K12"/>
  <c r="J12"/>
  <c r="H12"/>
  <c r="G12"/>
  <c r="K11"/>
  <c r="J11"/>
  <c r="H11"/>
  <c r="G11"/>
  <c r="K10"/>
  <c r="J10"/>
  <c r="H10"/>
  <c r="G10"/>
  <c r="K9"/>
  <c r="J9"/>
  <c r="H9"/>
  <c r="G9"/>
  <c r="J8"/>
  <c r="J7"/>
  <c r="J6"/>
  <c r="K8"/>
  <c r="H8"/>
  <c r="G8"/>
  <c r="H7"/>
  <c r="K7"/>
  <c r="G7"/>
  <c r="I7" s="1"/>
  <c r="H6"/>
  <c r="K6"/>
  <c r="G6"/>
  <c r="I6" s="1"/>
  <c r="G3"/>
  <c r="H4"/>
  <c r="J4"/>
  <c r="G4"/>
  <c r="I4" s="1"/>
  <c r="K4"/>
  <c r="K3"/>
  <c r="J3"/>
  <c r="H3"/>
  <c r="F3"/>
  <c r="F16"/>
  <c r="F15"/>
  <c r="F14"/>
  <c r="F13"/>
  <c r="F12"/>
  <c r="F11"/>
  <c r="F10"/>
  <c r="F9"/>
  <c r="F8"/>
  <c r="F7"/>
  <c r="F6"/>
  <c r="F5"/>
  <c r="F4"/>
  <c r="F64" i="47"/>
  <c r="F63"/>
  <c r="F62"/>
  <c r="F61"/>
  <c r="F60"/>
  <c r="F59"/>
  <c r="F58"/>
  <c r="F57"/>
  <c r="F56"/>
  <c r="F65" s="1"/>
  <c r="E48"/>
  <c r="E47"/>
  <c r="E46"/>
  <c r="F43"/>
  <c r="F42"/>
  <c r="F41"/>
  <c r="F40"/>
  <c r="F39"/>
  <c r="F38"/>
  <c r="F37"/>
  <c r="F36"/>
  <c r="F35"/>
  <c r="F64" i="46"/>
  <c r="F63"/>
  <c r="F62"/>
  <c r="F61"/>
  <c r="F60"/>
  <c r="F59"/>
  <c r="F58"/>
  <c r="F57"/>
  <c r="F56"/>
  <c r="F65" s="1"/>
  <c r="E49"/>
  <c r="E47"/>
  <c r="E46"/>
  <c r="F43"/>
  <c r="F42"/>
  <c r="F41"/>
  <c r="F40"/>
  <c r="F39"/>
  <c r="F38"/>
  <c r="F37"/>
  <c r="F36"/>
  <c r="F35"/>
  <c r="F64" i="45"/>
  <c r="F63"/>
  <c r="F62"/>
  <c r="F61"/>
  <c r="F60"/>
  <c r="F59"/>
  <c r="F58"/>
  <c r="F57"/>
  <c r="F56"/>
  <c r="F65" s="1"/>
  <c r="E49"/>
  <c r="E47"/>
  <c r="E46"/>
  <c r="F44"/>
  <c r="F43"/>
  <c r="F42"/>
  <c r="F41"/>
  <c r="F40"/>
  <c r="F39"/>
  <c r="F38"/>
  <c r="F37"/>
  <c r="F36"/>
  <c r="F35"/>
  <c r="F64" i="44"/>
  <c r="F63"/>
  <c r="F62"/>
  <c r="F61"/>
  <c r="F60"/>
  <c r="F59"/>
  <c r="F58"/>
  <c r="F57"/>
  <c r="F56"/>
  <c r="F65" s="1"/>
  <c r="E49"/>
  <c r="E47"/>
  <c r="E46"/>
  <c r="F44"/>
  <c r="F43"/>
  <c r="F42"/>
  <c r="F41"/>
  <c r="F40"/>
  <c r="F39"/>
  <c r="F38"/>
  <c r="F37"/>
  <c r="F36"/>
  <c r="F35"/>
  <c r="F64" i="43"/>
  <c r="F63"/>
  <c r="F62"/>
  <c r="F61"/>
  <c r="F60"/>
  <c r="F59"/>
  <c r="F58"/>
  <c r="F57"/>
  <c r="F56"/>
  <c r="F65" s="1"/>
  <c r="E49"/>
  <c r="E47"/>
  <c r="E46"/>
  <c r="F44"/>
  <c r="F43"/>
  <c r="F42"/>
  <c r="F41"/>
  <c r="F40"/>
  <c r="F39"/>
  <c r="F38"/>
  <c r="F37"/>
  <c r="F36"/>
  <c r="F35"/>
  <c r="F64" i="42"/>
  <c r="F63"/>
  <c r="F62"/>
  <c r="F61"/>
  <c r="F60"/>
  <c r="F59"/>
  <c r="F58"/>
  <c r="F57"/>
  <c r="F56"/>
  <c r="F65" s="1"/>
  <c r="E49"/>
  <c r="E48"/>
  <c r="E47"/>
  <c r="E46"/>
  <c r="F44"/>
  <c r="F43"/>
  <c r="F42"/>
  <c r="F41"/>
  <c r="F40"/>
  <c r="F39"/>
  <c r="F38"/>
  <c r="F37"/>
  <c r="F36"/>
  <c r="F35"/>
  <c r="F57" i="40"/>
  <c r="F44"/>
  <c r="F35"/>
  <c r="F36"/>
  <c r="F56" i="39"/>
  <c r="F57"/>
  <c r="F35"/>
  <c r="F36"/>
  <c r="F37"/>
  <c r="F56" i="38"/>
  <c r="F57"/>
  <c r="F65" s="1"/>
  <c r="F44"/>
  <c r="F35"/>
  <c r="F36"/>
  <c r="F35" i="37"/>
  <c r="F36"/>
  <c r="F44"/>
  <c r="F56"/>
  <c r="F57"/>
  <c r="F65" s="1"/>
  <c r="F56" i="33"/>
  <c r="F57"/>
  <c r="F44"/>
  <c r="F35"/>
  <c r="F56" i="32"/>
  <c r="F57"/>
  <c r="F35"/>
  <c r="F36"/>
  <c r="F56" i="30"/>
  <c r="F57"/>
  <c r="F44"/>
  <c r="F35"/>
  <c r="F36"/>
  <c r="F56" i="17"/>
  <c r="F57"/>
  <c r="F44"/>
  <c r="F35"/>
  <c r="F36"/>
  <c r="F35" i="35"/>
  <c r="F36"/>
  <c r="F37"/>
  <c r="F38"/>
  <c r="F39"/>
  <c r="F40"/>
  <c r="F41"/>
  <c r="F42"/>
  <c r="F43"/>
  <c r="F44"/>
  <c r="F56"/>
  <c r="F57"/>
  <c r="F44" i="41"/>
  <c r="F64"/>
  <c r="F63"/>
  <c r="F62"/>
  <c r="F61"/>
  <c r="F60"/>
  <c r="F59"/>
  <c r="F58"/>
  <c r="F57"/>
  <c r="F56"/>
  <c r="E48"/>
  <c r="E47"/>
  <c r="E46"/>
  <c r="F43"/>
  <c r="F42"/>
  <c r="F41"/>
  <c r="F40"/>
  <c r="F39"/>
  <c r="F38"/>
  <c r="F37"/>
  <c r="F36"/>
  <c r="F35"/>
  <c r="E49" i="30"/>
  <c r="E47"/>
  <c r="E46"/>
  <c r="F64" i="40"/>
  <c r="F63"/>
  <c r="F62"/>
  <c r="F61"/>
  <c r="F60"/>
  <c r="F59"/>
  <c r="F58"/>
  <c r="F65"/>
  <c r="E48"/>
  <c r="E47"/>
  <c r="E46"/>
  <c r="F43"/>
  <c r="F42"/>
  <c r="F41"/>
  <c r="F40"/>
  <c r="F39"/>
  <c r="F38"/>
  <c r="F37"/>
  <c r="F64" i="39"/>
  <c r="F63"/>
  <c r="F62"/>
  <c r="F61"/>
  <c r="F60"/>
  <c r="F59"/>
  <c r="F58"/>
  <c r="F65"/>
  <c r="E48"/>
  <c r="E47"/>
  <c r="E46"/>
  <c r="F43"/>
  <c r="F42"/>
  <c r="F41"/>
  <c r="F40"/>
  <c r="F39"/>
  <c r="F38"/>
  <c r="F64" i="38"/>
  <c r="F63"/>
  <c r="F62"/>
  <c r="F61"/>
  <c r="F60"/>
  <c r="F59"/>
  <c r="F58"/>
  <c r="E48"/>
  <c r="E47"/>
  <c r="E46"/>
  <c r="F43"/>
  <c r="F42"/>
  <c r="F41"/>
  <c r="F40"/>
  <c r="F39"/>
  <c r="F38"/>
  <c r="F37"/>
  <c r="F64" i="37"/>
  <c r="F63"/>
  <c r="F62"/>
  <c r="F61"/>
  <c r="F60"/>
  <c r="F59"/>
  <c r="F58"/>
  <c r="E48"/>
  <c r="E47"/>
  <c r="E46"/>
  <c r="F43"/>
  <c r="F42"/>
  <c r="F41"/>
  <c r="F40"/>
  <c r="F39"/>
  <c r="F38"/>
  <c r="F37"/>
  <c r="F64" i="35"/>
  <c r="F63"/>
  <c r="F62"/>
  <c r="F61"/>
  <c r="F60"/>
  <c r="F59"/>
  <c r="F58"/>
  <c r="F65"/>
  <c r="E48"/>
  <c r="E47"/>
  <c r="E46"/>
  <c r="F64" i="33"/>
  <c r="F63"/>
  <c r="F62"/>
  <c r="F61"/>
  <c r="F60"/>
  <c r="F59"/>
  <c r="F58"/>
  <c r="E48"/>
  <c r="E47"/>
  <c r="E46"/>
  <c r="F43"/>
  <c r="F42"/>
  <c r="F41"/>
  <c r="F40"/>
  <c r="F39"/>
  <c r="F38"/>
  <c r="F37"/>
  <c r="F64" i="32"/>
  <c r="F63"/>
  <c r="F62"/>
  <c r="F61"/>
  <c r="F60"/>
  <c r="F59"/>
  <c r="F58"/>
  <c r="F65"/>
  <c r="E48"/>
  <c r="E47"/>
  <c r="E46"/>
  <c r="F43"/>
  <c r="F42"/>
  <c r="F41"/>
  <c r="F40"/>
  <c r="F39"/>
  <c r="F38"/>
  <c r="F37"/>
  <c r="F64" i="30"/>
  <c r="F63"/>
  <c r="F62"/>
  <c r="F61"/>
  <c r="F60"/>
  <c r="F59"/>
  <c r="F58"/>
  <c r="F65"/>
  <c r="F43"/>
  <c r="F42"/>
  <c r="F41"/>
  <c r="F40"/>
  <c r="F39"/>
  <c r="F38"/>
  <c r="F37"/>
  <c r="E46" i="17"/>
  <c r="E47"/>
  <c r="E48"/>
  <c r="E51" i="69" l="1"/>
  <c r="D50"/>
  <c r="D50" i="58"/>
  <c r="E51" s="1"/>
  <c r="C67" s="1"/>
  <c r="E51" i="59"/>
  <c r="C67" s="1"/>
  <c r="D50" i="60"/>
  <c r="E51" s="1"/>
  <c r="C67" s="1"/>
  <c r="E51" i="61"/>
  <c r="C67" s="1"/>
  <c r="D50" i="62"/>
  <c r="E51" s="1"/>
  <c r="C67" s="1"/>
  <c r="E51" i="63"/>
  <c r="C67" s="1"/>
  <c r="D50" i="64"/>
  <c r="E51" s="1"/>
  <c r="C67" s="1"/>
  <c r="E51" i="65"/>
  <c r="C67" s="1"/>
  <c r="D50" i="66"/>
  <c r="E51" s="1"/>
  <c r="C67" s="1"/>
  <c r="E51" i="67"/>
  <c r="C67" s="1"/>
  <c r="D50" i="68"/>
  <c r="E51" s="1"/>
  <c r="C67" s="1"/>
  <c r="I20" i="49"/>
  <c r="D50" i="57"/>
  <c r="E51"/>
  <c r="I8" i="49"/>
  <c r="I9"/>
  <c r="D50" i="56"/>
  <c r="E51"/>
  <c r="C67" s="1"/>
  <c r="I16" i="49"/>
  <c r="I19"/>
  <c r="E51" i="55"/>
  <c r="D50"/>
  <c r="E48" i="54"/>
  <c r="E48" i="53"/>
  <c r="D50" s="1"/>
  <c r="E51" s="1"/>
  <c r="I17" i="49"/>
  <c r="D50" i="52"/>
  <c r="E51" s="1"/>
  <c r="I18" i="49"/>
  <c r="I10"/>
  <c r="I11"/>
  <c r="I12"/>
  <c r="I13"/>
  <c r="I14"/>
  <c r="E51" i="51"/>
  <c r="C67" s="1"/>
  <c r="D50"/>
  <c r="I3" i="49"/>
  <c r="D50" i="50"/>
  <c r="E51" s="1"/>
  <c r="C67" s="1"/>
  <c r="E49" i="47"/>
  <c r="D50" s="1"/>
  <c r="E48" i="46"/>
  <c r="D50" s="1"/>
  <c r="E48" i="45"/>
  <c r="E48" i="44"/>
  <c r="E48" i="43"/>
  <c r="E51" i="42"/>
  <c r="C67" s="1"/>
  <c r="D50"/>
  <c r="F65" i="33"/>
  <c r="D50" i="30"/>
  <c r="E51" s="1"/>
  <c r="F65" i="41"/>
  <c r="E49"/>
  <c r="E49" i="40"/>
  <c r="D50" s="1"/>
  <c r="E49" i="39"/>
  <c r="D50" s="1"/>
  <c r="E49" i="38"/>
  <c r="D50" s="1"/>
  <c r="E49" i="37"/>
  <c r="D50" s="1"/>
  <c r="E49" i="35"/>
  <c r="D50" s="1"/>
  <c r="E49" i="33"/>
  <c r="D50" s="1"/>
  <c r="E49" i="32"/>
  <c r="D50" s="1"/>
  <c r="C67" i="69" l="1"/>
  <c r="B35" i="16"/>
  <c r="C67" i="57"/>
  <c r="C67" i="55"/>
  <c r="D50" i="54"/>
  <c r="G21" i="49"/>
  <c r="C67" i="53"/>
  <c r="C67" i="52"/>
  <c r="E51" i="47"/>
  <c r="C67" s="1"/>
  <c r="E51" i="46"/>
  <c r="C67" s="1"/>
  <c r="D50" i="45"/>
  <c r="E51" s="1"/>
  <c r="C67" s="1"/>
  <c r="E51" i="44"/>
  <c r="C67" s="1"/>
  <c r="D50"/>
  <c r="E51" i="43"/>
  <c r="C67" s="1"/>
  <c r="D50"/>
  <c r="D50" i="41"/>
  <c r="E51" s="1"/>
  <c r="C67" s="1"/>
  <c r="E51" i="40"/>
  <c r="C67" s="1"/>
  <c r="E51" i="39"/>
  <c r="C67" s="1"/>
  <c r="E51" i="38"/>
  <c r="C67" s="1"/>
  <c r="E51" i="37"/>
  <c r="C67" s="1"/>
  <c r="E51" i="35"/>
  <c r="C67" s="1"/>
  <c r="E51" i="33"/>
  <c r="C67" s="1"/>
  <c r="E51" i="32"/>
  <c r="C67" i="30"/>
  <c r="E51" i="54" l="1"/>
  <c r="H21" i="49"/>
  <c r="C67" i="32"/>
  <c r="F37" i="17"/>
  <c r="F38"/>
  <c r="F39"/>
  <c r="F40"/>
  <c r="F41"/>
  <c r="F42"/>
  <c r="F43"/>
  <c r="F64"/>
  <c r="F63"/>
  <c r="F62"/>
  <c r="F61"/>
  <c r="F60"/>
  <c r="F59"/>
  <c r="F58"/>
  <c r="I21" i="49" l="1"/>
  <c r="C67" i="54"/>
  <c r="K21" i="49" s="1"/>
  <c r="C41" i="16"/>
  <c r="E49" i="17"/>
  <c r="F65"/>
  <c r="D50" l="1"/>
  <c r="E51" s="1"/>
  <c r="C67" l="1"/>
</calcChain>
</file>

<file path=xl/sharedStrings.xml><?xml version="1.0" encoding="utf-8"?>
<sst xmlns="http://schemas.openxmlformats.org/spreadsheetml/2006/main" count="2038" uniqueCount="145">
  <si>
    <t>УТВЕРЖДАЮ</t>
  </si>
  <si>
    <t>зам.генерального директора</t>
  </si>
  <si>
    <t>ООО «Континент»</t>
  </si>
  <si>
    <t>АКТ</t>
  </si>
  <si>
    <t>сдачи-приёмки выполненных работ по содержанию и ремонту общего имущества</t>
  </si>
  <si>
    <t xml:space="preserve">г. Кировск                                                                        </t>
  </si>
  <si>
    <t>Основание проведения работ:</t>
  </si>
  <si>
    <t>КАЛЬКУЛЯЦИЯ РАБОТ.</t>
  </si>
  <si>
    <t>Наименование работы/ услуги</t>
  </si>
  <si>
    <t>Единица измерения</t>
  </si>
  <si>
    <t>Объем работ</t>
  </si>
  <si>
    <t>Часовая ставка исполнителя (руб)</t>
  </si>
  <si>
    <t>Стоимость работы, услуги (руб)</t>
  </si>
  <si>
    <t xml:space="preserve">  Применение коэффицинтов: </t>
  </si>
  <si>
    <r>
      <t>К</t>
    </r>
    <r>
      <rPr>
        <b/>
        <vertAlign val="subscript"/>
        <sz val="10"/>
        <color theme="1"/>
        <rFont val="Times New Roman"/>
        <family val="1"/>
        <charset val="204"/>
      </rPr>
      <t>д</t>
    </r>
  </si>
  <si>
    <t>поправочный коэффициент на отсутствие технической документации</t>
  </si>
  <si>
    <r>
      <t>К</t>
    </r>
    <r>
      <rPr>
        <b/>
        <vertAlign val="subscript"/>
        <sz val="10"/>
        <color theme="1"/>
        <rFont val="Times New Roman"/>
        <family val="1"/>
        <charset val="204"/>
      </rPr>
      <t>норм</t>
    </r>
  </si>
  <si>
    <t>коэффициент сверхнормативной продолжительности экплуатации</t>
  </si>
  <si>
    <r>
      <t>К</t>
    </r>
    <r>
      <rPr>
        <b/>
        <vertAlign val="subscript"/>
        <sz val="10"/>
        <color theme="1"/>
        <rFont val="Times New Roman"/>
        <family val="1"/>
        <charset val="204"/>
      </rPr>
      <t>1</t>
    </r>
  </si>
  <si>
    <t>коэффициент на затемненность</t>
  </si>
  <si>
    <r>
      <t>К</t>
    </r>
    <r>
      <rPr>
        <b/>
        <vertAlign val="subscript"/>
        <sz val="10"/>
        <color theme="1"/>
        <rFont val="Times New Roman"/>
        <family val="1"/>
        <charset val="204"/>
      </rPr>
      <t>2</t>
    </r>
  </si>
  <si>
    <t>коэффициент на стесненность</t>
  </si>
  <si>
    <t>Материальные затраты:</t>
  </si>
  <si>
    <t>Наименование материала</t>
  </si>
  <si>
    <t>Кол-во</t>
  </si>
  <si>
    <t>Стоимость</t>
  </si>
  <si>
    <t>Всего затрат</t>
  </si>
  <si>
    <t>Итого материальных затрат:</t>
  </si>
  <si>
    <t>Расчет стоимости выполненных работ произведен на основании нормативных сборников на работы и услуги по управлению, содержанию и ремонту общего имущества в многоквартирном доме, работы произведены с надлежащим качеством и соблюдением норм действующего законодательства РФ.</t>
  </si>
  <si>
    <t>Претензии со стороны Совета дома, жителей многоквартирного дома отсутствуют.</t>
  </si>
  <si>
    <t>от управляющей организации</t>
  </si>
  <si>
    <t>_____________/__________________/</t>
  </si>
  <si>
    <t>______________/_________________/</t>
  </si>
  <si>
    <t xml:space="preserve">         </t>
  </si>
  <si>
    <t>план работ по текущему ремонту</t>
  </si>
  <si>
    <t>аварийно-восстановительные работы</t>
  </si>
  <si>
    <t>Наименование работ:</t>
  </si>
  <si>
    <r>
      <t xml:space="preserve">  Стоимость выполненных работ всего:</t>
    </r>
    <r>
      <rPr>
        <b/>
        <u/>
        <sz val="12"/>
        <color theme="1"/>
        <rFont val="Times New Roman"/>
        <family val="1"/>
        <charset val="204"/>
      </rPr>
      <t/>
    </r>
  </si>
  <si>
    <t>«_____»_____________201   г.</t>
  </si>
  <si>
    <t>от имени Собственника</t>
  </si>
  <si>
    <t>Норма времени на ед. измерения</t>
  </si>
  <si>
    <t>Текущий ремонт 2018 год</t>
  </si>
  <si>
    <t>Итого материальных затрат 2018 год</t>
  </si>
  <si>
    <t>Итого трудозатраты</t>
  </si>
  <si>
    <t>Промывка и опрессовка системы ЦО</t>
  </si>
  <si>
    <t>Ремонт стояка ХВС</t>
  </si>
  <si>
    <t>Спуск и наполнение стояка ХВС</t>
  </si>
  <si>
    <t>Пломбировка счетчиков воды</t>
  </si>
  <si>
    <t>шт</t>
  </si>
  <si>
    <t>кв.м</t>
  </si>
  <si>
    <t>куб.м</t>
  </si>
  <si>
    <t>Накладные расходы: %</t>
  </si>
  <si>
    <t>труба сталь Д 32</t>
  </si>
  <si>
    <t>кран шаровый Д 1/2</t>
  </si>
  <si>
    <t xml:space="preserve">        требования ПП РФ№290  от 03.04.2013 г.</t>
  </si>
  <si>
    <t xml:space="preserve">        предписание контролирующих органов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</si>
  <si>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_____</t>
    </r>
    <r>
      <rPr>
        <sz val="12"/>
        <color theme="1"/>
        <rFont val="Times New Roman"/>
        <family val="1"/>
        <charset val="204"/>
      </rPr>
      <t>»      январь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</si>
  <si>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_____</t>
    </r>
    <r>
      <rPr>
        <sz val="12"/>
        <color theme="1"/>
        <rFont val="Times New Roman"/>
        <family val="1"/>
        <charset val="204"/>
      </rPr>
      <t>»      июль 2018г.</t>
    </r>
  </si>
  <si>
    <t xml:space="preserve">Адрес МКД: Ленинградская область, г.Кировск, ул. 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</si>
  <si>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_____</t>
    </r>
    <r>
      <rPr>
        <sz val="12"/>
        <color theme="1"/>
        <rFont val="Times New Roman"/>
        <family val="1"/>
        <charset val="204"/>
      </rPr>
      <t>»      ноябрь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</si>
  <si>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_____</t>
    </r>
    <r>
      <rPr>
        <sz val="12"/>
        <color theme="1"/>
        <rFont val="Times New Roman"/>
        <family val="1"/>
        <charset val="204"/>
      </rPr>
      <t>»      декабрь 2018г.</t>
    </r>
  </si>
  <si>
    <t>Осмотр стояка ХВС</t>
  </si>
  <si>
    <t>Открытие задвижек д/поиска порыва в теплосетях</t>
  </si>
  <si>
    <t>час</t>
  </si>
  <si>
    <t>Совместные работы с теплосетями по восстановлению ГВС</t>
  </si>
  <si>
    <t>R</t>
  </si>
  <si>
    <t>Отключение и включение ГВС по предписанию теплосетей</t>
  </si>
  <si>
    <t>Составление дефектной ведомости на дополнительную врезку спускных клапанов в систему ЦО</t>
  </si>
  <si>
    <t>Советская д 8</t>
  </si>
  <si>
    <t xml:space="preserve">      «  07 »      июнь 2018г.</t>
  </si>
  <si>
    <t xml:space="preserve">      « 28 »      май 2018г.</t>
  </si>
  <si>
    <t>Советская д 8 кв 4</t>
  </si>
  <si>
    <t>Замена трубы ЦО</t>
  </si>
  <si>
    <t>Спуск и наполнение системы ЦО</t>
  </si>
  <si>
    <t>пог.м.</t>
  </si>
  <si>
    <t>соединитель 3/4 вм х 20</t>
  </si>
  <si>
    <t>соединитель 20х20</t>
  </si>
  <si>
    <t>труба Д 20</t>
  </si>
  <si>
    <t>Закрытие ЦО</t>
  </si>
  <si>
    <t xml:space="preserve">      « 07 »      май 2018г.</t>
  </si>
  <si>
    <t>элев</t>
  </si>
  <si>
    <t>Закрытие ГВС</t>
  </si>
  <si>
    <t xml:space="preserve">      « 14 »      май 2018г.</t>
  </si>
  <si>
    <t>Открытие ГВС после испытаний</t>
  </si>
  <si>
    <t xml:space="preserve">      « 17 »      май 2018г.</t>
  </si>
  <si>
    <t>Ремонт радиатора. Перемотка соединений на стояке и футорке</t>
  </si>
  <si>
    <t>Прочистка сложного засора канализации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</si>
  <si>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__05__</t>
    </r>
    <r>
      <rPr>
        <sz val="12"/>
        <color theme="1"/>
        <rFont val="Times New Roman"/>
        <family val="1"/>
        <charset val="204"/>
      </rPr>
      <t>»      февраль 2018г.</t>
    </r>
  </si>
  <si>
    <t>Прочистка канализации</t>
  </si>
  <si>
    <t>Установка информационной доски в подъезде</t>
  </si>
  <si>
    <t>саморез</t>
  </si>
  <si>
    <t>дюбель</t>
  </si>
  <si>
    <t xml:space="preserve">      « 23 »      май 2018г.</t>
  </si>
  <si>
    <t>Привоз колес</t>
  </si>
  <si>
    <t>Закапывание колес(зона парковки авто)</t>
  </si>
  <si>
    <t>рейс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</si>
  <si>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_22__</t>
    </r>
    <r>
      <rPr>
        <sz val="12"/>
        <color theme="1"/>
        <rFont val="Times New Roman"/>
        <family val="1"/>
        <charset val="204"/>
      </rPr>
      <t>»      сентябрь 2018г.</t>
    </r>
  </si>
  <si>
    <t>Промывка фильтров в теплоцентре</t>
  </si>
  <si>
    <t>Переборка элеватора с заменой сапы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</si>
  <si>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__18_</t>
    </r>
    <r>
      <rPr>
        <sz val="12"/>
        <color theme="1"/>
        <rFont val="Times New Roman"/>
        <family val="1"/>
        <charset val="204"/>
      </rPr>
      <t>»      апрель 2018г.</t>
    </r>
  </si>
  <si>
    <r>
      <t xml:space="preserve">    </t>
    </r>
    <r>
      <rPr>
        <sz val="12"/>
        <color theme="1"/>
        <rFont val="Wingdings 2"/>
        <family val="1"/>
        <charset val="2"/>
      </rPr>
      <t>R</t>
    </r>
    <r>
      <rPr>
        <sz val="12"/>
        <color theme="1"/>
        <rFont val="Times New Roman"/>
        <family val="1"/>
        <charset val="204"/>
      </rPr>
      <t xml:space="preserve">    предписание контролирующих органов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</si>
  <si>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__17_</t>
    </r>
    <r>
      <rPr>
        <sz val="12"/>
        <color theme="1"/>
        <rFont val="Times New Roman"/>
        <family val="1"/>
        <charset val="204"/>
      </rPr>
      <t>»      апрель 2018г.</t>
    </r>
  </si>
  <si>
    <t>Советская д 8 кв 2</t>
  </si>
  <si>
    <t>Запуск отопления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</si>
  <si>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_03__</t>
    </r>
    <r>
      <rPr>
        <sz val="12"/>
        <color theme="1"/>
        <rFont val="Times New Roman"/>
        <family val="1"/>
        <charset val="204"/>
      </rPr>
      <t>»      октябрь 2018г.</t>
    </r>
  </si>
  <si>
    <t>Ремонт двери, установка пружины</t>
  </si>
  <si>
    <t>пружина</t>
  </si>
  <si>
    <t>накладные расходы 20%</t>
  </si>
  <si>
    <t>Материалы</t>
  </si>
  <si>
    <t>Коэффициенты</t>
  </si>
  <si>
    <t>Всего</t>
  </si>
  <si>
    <t>ИТОГО трудозатрат</t>
  </si>
  <si>
    <t>Осмотр колодцев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</si>
  <si>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_09_</t>
    </r>
    <r>
      <rPr>
        <sz val="12"/>
        <color theme="1"/>
        <rFont val="Times New Roman"/>
        <family val="1"/>
        <charset val="204"/>
      </rPr>
      <t>»      январь 2018г.</t>
    </r>
  </si>
  <si>
    <t>Советская 8</t>
  </si>
  <si>
    <t>Осмотр и замеры температуры совместно с теплосетями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</si>
  <si>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_29_</t>
    </r>
    <r>
      <rPr>
        <sz val="12"/>
        <color theme="1"/>
        <rFont val="Times New Roman"/>
        <family val="1"/>
        <charset val="204"/>
      </rPr>
      <t>»   март 2018г.</t>
    </r>
  </si>
  <si>
    <t>Убран провод свисавший с крыши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</si>
  <si>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_26_</t>
    </r>
    <r>
      <rPr>
        <sz val="12"/>
        <color theme="1"/>
        <rFont val="Times New Roman"/>
        <family val="1"/>
        <charset val="204"/>
      </rPr>
      <t>»   ноябрь 2018г.</t>
    </r>
  </si>
  <si>
    <t>Проверка работы вентиляции</t>
  </si>
  <si>
    <t>Чистка вентканалов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</si>
  <si>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_19_</t>
    </r>
    <r>
      <rPr>
        <sz val="12"/>
        <color theme="1"/>
        <rFont val="Times New Roman"/>
        <family val="1"/>
        <charset val="204"/>
      </rPr>
      <t>»   ноябрь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</si>
  <si>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_06_</t>
    </r>
    <r>
      <rPr>
        <sz val="12"/>
        <color theme="1"/>
        <rFont val="Times New Roman"/>
        <family val="1"/>
        <charset val="204"/>
      </rPr>
      <t>»   ноябрь 2018г.</t>
    </r>
  </si>
  <si>
    <t>Плановая проверка подвальных и чердачных помещений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</si>
  <si>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_09_</t>
    </r>
    <r>
      <rPr>
        <sz val="12"/>
        <color theme="1"/>
        <rFont val="Times New Roman"/>
        <family val="1"/>
        <charset val="204"/>
      </rPr>
      <t>»   ноябрь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</si>
  <si>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_30_</t>
    </r>
    <r>
      <rPr>
        <sz val="12"/>
        <color theme="1"/>
        <rFont val="Times New Roman"/>
        <family val="1"/>
        <charset val="204"/>
      </rPr>
      <t>»   ноябрь 2018г.</t>
    </r>
  </si>
  <si>
    <t>Обход чердаков на предмет целостности замков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</si>
  <si>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_05_</t>
    </r>
    <r>
      <rPr>
        <sz val="12"/>
        <color theme="1"/>
        <rFont val="Times New Roman"/>
        <family val="1"/>
        <charset val="204"/>
      </rPr>
      <t>»   сентябрь 2018г.</t>
    </r>
  </si>
  <si>
    <t>Сбивание сосулек</t>
  </si>
  <si>
    <t>пог.м</t>
  </si>
  <si>
    <t>Проверка чердаков и подвалов на предмет целостности замков и чистоты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</si>
  <si>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_12__</t>
    </r>
    <r>
      <rPr>
        <sz val="12"/>
        <color theme="1"/>
        <rFont val="Times New Roman"/>
        <family val="1"/>
        <charset val="204"/>
      </rPr>
      <t>»     январь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</si>
  <si>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_19+__</t>
    </r>
    <r>
      <rPr>
        <sz val="12"/>
        <color theme="1"/>
        <rFont val="Times New Roman"/>
        <family val="1"/>
        <charset val="204"/>
      </rPr>
      <t>»     январь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</si>
  <si>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_21__</t>
    </r>
    <r>
      <rPr>
        <sz val="12"/>
        <color theme="1"/>
        <rFont val="Times New Roman"/>
        <family val="1"/>
        <charset val="204"/>
      </rPr>
      <t>»    февраль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</si>
  <si>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_01__</t>
    </r>
    <r>
      <rPr>
        <sz val="12"/>
        <color theme="1"/>
        <rFont val="Times New Roman"/>
        <family val="1"/>
        <charset val="204"/>
      </rPr>
      <t>»    февраль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</si>
  <si>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_09__</t>
    </r>
    <r>
      <rPr>
        <sz val="12"/>
        <color theme="1"/>
        <rFont val="Times New Roman"/>
        <family val="1"/>
        <charset val="204"/>
      </rPr>
      <t>»    февраль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</si>
  <si>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_13__</t>
    </r>
    <r>
      <rPr>
        <sz val="12"/>
        <color theme="1"/>
        <rFont val="Times New Roman"/>
        <family val="1"/>
        <charset val="204"/>
      </rPr>
      <t>»    февраль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</si>
  <si>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_19__</t>
    </r>
    <r>
      <rPr>
        <sz val="12"/>
        <color theme="1"/>
        <rFont val="Times New Roman"/>
        <family val="1"/>
        <charset val="204"/>
      </rPr>
      <t>»    февраль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</si>
  <si>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_06__</t>
    </r>
    <r>
      <rPr>
        <sz val="12"/>
        <color theme="1"/>
        <rFont val="Times New Roman"/>
        <family val="1"/>
        <charset val="204"/>
      </rPr>
      <t>»   март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</si>
  <si>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_12__</t>
    </r>
    <r>
      <rPr>
        <sz val="12"/>
        <color theme="1"/>
        <rFont val="Times New Roman"/>
        <family val="1"/>
        <charset val="204"/>
      </rPr>
      <t>»   март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</si>
  <si>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_22__</t>
    </r>
    <r>
      <rPr>
        <sz val="12"/>
        <color theme="1"/>
        <rFont val="Times New Roman"/>
        <family val="1"/>
        <charset val="204"/>
      </rPr>
      <t>»   март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</si>
  <si>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_17__</t>
    </r>
    <r>
      <rPr>
        <sz val="12"/>
        <color theme="1"/>
        <rFont val="Times New Roman"/>
        <family val="1"/>
        <charset val="204"/>
      </rPr>
      <t>»   июль 2018г.</t>
    </r>
  </si>
  <si>
    <t>Распиловка дерева упавшего между домами</t>
  </si>
  <si>
    <t>Вывоз обрезков дерева на помойку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</si>
  <si>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_13__</t>
    </r>
    <r>
      <rPr>
        <sz val="12"/>
        <color theme="1"/>
        <rFont val="Times New Roman"/>
        <family val="1"/>
        <charset val="204"/>
      </rPr>
      <t>»   сентябрь 2018г.</t>
    </r>
  </si>
</sst>
</file>

<file path=xl/styles.xml><?xml version="1.0" encoding="utf-8"?>
<styleSheet xmlns="http://schemas.openxmlformats.org/spreadsheetml/2006/main">
  <numFmts count="2">
    <numFmt numFmtId="164" formatCode="#,##0.00\ &quot;₽&quot;"/>
    <numFmt numFmtId="165" formatCode="0.000000"/>
  </numFmts>
  <fonts count="2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vertAlign val="subscript"/>
      <sz val="16"/>
      <color theme="1"/>
      <name val="Times New Roman"/>
      <family val="1"/>
      <charset val="204"/>
    </font>
    <font>
      <b/>
      <vertAlign val="subscript"/>
      <sz val="18"/>
      <color theme="1"/>
      <name val="Times New Roman"/>
      <family val="1"/>
      <charset val="204"/>
    </font>
    <font>
      <b/>
      <vertAlign val="superscript"/>
      <sz val="1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bscript"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Wingdings 2"/>
      <family val="1"/>
      <charset val="2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color theme="1"/>
      <name val="Wingdings 2"/>
      <family val="1"/>
      <charset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/>
    <xf numFmtId="0" fontId="10" fillId="0" borderId="1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0" xfId="0" applyFont="1" applyAlignment="1">
      <alignment horizontal="left" inden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left" indent="1"/>
    </xf>
    <xf numFmtId="0" fontId="10" fillId="0" borderId="2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19" xfId="0" applyBorder="1"/>
    <xf numFmtId="0" fontId="3" fillId="0" borderId="0" xfId="0" applyFont="1" applyAlignment="1">
      <alignment horizontal="left"/>
    </xf>
    <xf numFmtId="0" fontId="10" fillId="0" borderId="21" xfId="0" applyFont="1" applyBorder="1" applyAlignment="1">
      <alignment vertical="top" wrapText="1"/>
    </xf>
    <xf numFmtId="2" fontId="3" fillId="0" borderId="5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horizontal="center" vertical="top" wrapText="1"/>
    </xf>
    <xf numFmtId="164" fontId="3" fillId="0" borderId="24" xfId="0" applyNumberFormat="1" applyFont="1" applyBorder="1" applyAlignment="1">
      <alignment horizontal="right" vertical="top" wrapText="1"/>
    </xf>
    <xf numFmtId="2" fontId="2" fillId="0" borderId="0" xfId="0" applyNumberFormat="1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2" fontId="3" fillId="0" borderId="0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2" fontId="3" fillId="0" borderId="11" xfId="0" applyNumberFormat="1" applyFont="1" applyBorder="1" applyAlignment="1">
      <alignment horizontal="center" vertical="top" wrapText="1"/>
    </xf>
    <xf numFmtId="0" fontId="13" fillId="0" borderId="0" xfId="0" applyFont="1"/>
    <xf numFmtId="0" fontId="0" fillId="0" borderId="19" xfId="0" applyBorder="1"/>
    <xf numFmtId="0" fontId="2" fillId="0" borderId="19" xfId="0" applyFont="1" applyBorder="1"/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2" fontId="12" fillId="0" borderId="2" xfId="0" applyNumberFormat="1" applyFont="1" applyBorder="1" applyAlignment="1">
      <alignment vertical="top" wrapText="1"/>
    </xf>
    <xf numFmtId="9" fontId="10" fillId="0" borderId="20" xfId="0" applyNumberFormat="1" applyFont="1" applyBorder="1" applyAlignment="1">
      <alignment vertical="top" wrapText="1"/>
    </xf>
    <xf numFmtId="0" fontId="14" fillId="0" borderId="2" xfId="0" applyFont="1" applyBorder="1" applyAlignment="1">
      <alignment horizontal="center" vertical="center" wrapText="1"/>
    </xf>
    <xf numFmtId="165" fontId="0" fillId="0" borderId="0" xfId="0" applyNumberFormat="1"/>
    <xf numFmtId="2" fontId="3" fillId="0" borderId="5" xfId="0" applyNumberFormat="1" applyFont="1" applyBorder="1" applyAlignment="1">
      <alignment vertical="top" wrapText="1"/>
    </xf>
    <xf numFmtId="2" fontId="3" fillId="0" borderId="3" xfId="0" applyNumberFormat="1" applyFont="1" applyBorder="1" applyAlignment="1">
      <alignment vertical="top" wrapText="1"/>
    </xf>
    <xf numFmtId="2" fontId="3" fillId="0" borderId="7" xfId="0" applyNumberFormat="1" applyFont="1" applyBorder="1" applyAlignment="1">
      <alignment vertical="top" wrapText="1"/>
    </xf>
    <xf numFmtId="2" fontId="3" fillId="0" borderId="6" xfId="0" applyNumberFormat="1" applyFont="1" applyBorder="1" applyAlignment="1">
      <alignment vertical="top" wrapText="1"/>
    </xf>
    <xf numFmtId="2" fontId="3" fillId="0" borderId="16" xfId="0" applyNumberFormat="1" applyFont="1" applyBorder="1" applyAlignment="1">
      <alignment vertical="top" wrapText="1"/>
    </xf>
    <xf numFmtId="2" fontId="3" fillId="0" borderId="14" xfId="0" applyNumberFormat="1" applyFont="1" applyBorder="1" applyAlignment="1">
      <alignment vertical="top" wrapText="1"/>
    </xf>
    <xf numFmtId="2" fontId="3" fillId="0" borderId="15" xfId="0" applyNumberFormat="1" applyFont="1" applyBorder="1" applyAlignment="1">
      <alignment vertical="top" wrapText="1"/>
    </xf>
    <xf numFmtId="2" fontId="3" fillId="0" borderId="19" xfId="0" applyNumberFormat="1" applyFont="1" applyBorder="1"/>
    <xf numFmtId="0" fontId="3" fillId="0" borderId="19" xfId="0" applyFont="1" applyBorder="1"/>
    <xf numFmtId="0" fontId="15" fillId="0" borderId="0" xfId="0" applyFont="1"/>
    <xf numFmtId="0" fontId="16" fillId="0" borderId="0" xfId="0" applyFont="1" applyAlignment="1">
      <alignment horizontal="right"/>
    </xf>
    <xf numFmtId="0" fontId="16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2" fontId="3" fillId="0" borderId="9" xfId="0" applyNumberFormat="1" applyFont="1" applyBorder="1" applyAlignment="1">
      <alignment horizontal="right" vertical="top" wrapText="1"/>
    </xf>
    <xf numFmtId="2" fontId="3" fillId="0" borderId="26" xfId="0" applyNumberFormat="1" applyFont="1" applyBorder="1" applyAlignment="1">
      <alignment horizontal="center" vertical="top" wrapText="1"/>
    </xf>
    <xf numFmtId="2" fontId="0" fillId="0" borderId="0" xfId="0" applyNumberFormat="1"/>
    <xf numFmtId="0" fontId="2" fillId="0" borderId="4" xfId="0" applyFont="1" applyBorder="1" applyAlignment="1">
      <alignment horizontal="center" vertical="top" wrapText="1"/>
    </xf>
    <xf numFmtId="2" fontId="3" fillId="0" borderId="26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2" fontId="3" fillId="0" borderId="26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2" fontId="3" fillId="0" borderId="26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2" fontId="3" fillId="0" borderId="26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2" fontId="3" fillId="0" borderId="26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2" fontId="3" fillId="0" borderId="26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2" fontId="3" fillId="0" borderId="26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2" fontId="3" fillId="0" borderId="26" xfId="0" applyNumberFormat="1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2" fillId="0" borderId="17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8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2" fontId="9" fillId="0" borderId="12" xfId="0" applyNumberFormat="1" applyFont="1" applyBorder="1" applyAlignment="1">
      <alignment horizontal="right" vertical="top" wrapText="1"/>
    </xf>
    <xf numFmtId="2" fontId="9" fillId="0" borderId="13" xfId="0" applyNumberFormat="1" applyFont="1" applyBorder="1" applyAlignment="1">
      <alignment horizontal="right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3" fillId="0" borderId="17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center" vertical="top" wrapText="1"/>
    </xf>
    <xf numFmtId="2" fontId="8" fillId="0" borderId="2" xfId="0" applyNumberFormat="1" applyFont="1" applyBorder="1" applyAlignment="1">
      <alignment horizontal="center" vertical="top" wrapText="1"/>
    </xf>
    <xf numFmtId="2" fontId="8" fillId="0" borderId="3" xfId="0" applyNumberFormat="1" applyFont="1" applyBorder="1" applyAlignment="1">
      <alignment horizontal="center" vertical="top" wrapText="1"/>
    </xf>
    <xf numFmtId="2" fontId="3" fillId="0" borderId="25" xfId="0" applyNumberFormat="1" applyFont="1" applyBorder="1" applyAlignment="1">
      <alignment horizontal="center" vertical="top" wrapText="1"/>
    </xf>
    <xf numFmtId="2" fontId="3" fillId="0" borderId="26" xfId="0" applyNumberFormat="1" applyFont="1" applyBorder="1" applyAlignment="1">
      <alignment horizontal="center" vertical="top" wrapText="1"/>
    </xf>
    <xf numFmtId="2" fontId="8" fillId="0" borderId="25" xfId="0" applyNumberFormat="1" applyFont="1" applyBorder="1" applyAlignment="1">
      <alignment horizontal="center" vertical="top" wrapText="1"/>
    </xf>
    <xf numFmtId="2" fontId="8" fillId="0" borderId="26" xfId="0" applyNumberFormat="1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20</xdr:row>
      <xdr:rowOff>133350</xdr:rowOff>
    </xdr:from>
    <xdr:to>
      <xdr:col>0</xdr:col>
      <xdr:colOff>323850</xdr:colOff>
      <xdr:row>22</xdr:row>
      <xdr:rowOff>0</xdr:rowOff>
    </xdr:to>
    <xdr:sp macro="" textlink="">
      <xdr:nvSpPr>
        <xdr:cNvPr id="2" name="AutoShape 8"/>
        <xdr:cNvSpPr>
          <a:spLocks noChangeArrowheads="1"/>
        </xdr:cNvSpPr>
      </xdr:nvSpPr>
      <xdr:spPr bwMode="auto">
        <a:xfrm>
          <a:off x="28575" y="4514850"/>
          <a:ext cx="29527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</xdr:col>
      <xdr:colOff>0</xdr:colOff>
      <xdr:row>20</xdr:row>
      <xdr:rowOff>180975</xdr:rowOff>
    </xdr:from>
    <xdr:to>
      <xdr:col>2</xdr:col>
      <xdr:colOff>295275</xdr:colOff>
      <xdr:row>22</xdr:row>
      <xdr:rowOff>47625</xdr:rowOff>
    </xdr:to>
    <xdr:sp macro="" textlink="">
      <xdr:nvSpPr>
        <xdr:cNvPr id="3" name="AutoShape 7"/>
        <xdr:cNvSpPr>
          <a:spLocks noChangeArrowheads="1"/>
        </xdr:cNvSpPr>
      </xdr:nvSpPr>
      <xdr:spPr bwMode="auto">
        <a:xfrm>
          <a:off x="3752850" y="4562475"/>
          <a:ext cx="29527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23</xdr:row>
      <xdr:rowOff>161925</xdr:rowOff>
    </xdr:from>
    <xdr:to>
      <xdr:col>0</xdr:col>
      <xdr:colOff>333375</xdr:colOff>
      <xdr:row>25</xdr:row>
      <xdr:rowOff>0</xdr:rowOff>
    </xdr:to>
    <xdr:sp macro="" textlink="">
      <xdr:nvSpPr>
        <xdr:cNvPr id="4" name="AutoShape 6"/>
        <xdr:cNvSpPr>
          <a:spLocks noChangeArrowheads="1"/>
        </xdr:cNvSpPr>
      </xdr:nvSpPr>
      <xdr:spPr bwMode="auto">
        <a:xfrm>
          <a:off x="38100" y="5114925"/>
          <a:ext cx="29527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180975</xdr:rowOff>
    </xdr:from>
    <xdr:to>
      <xdr:col>2</xdr:col>
      <xdr:colOff>295275</xdr:colOff>
      <xdr:row>25</xdr:row>
      <xdr:rowOff>0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3752850" y="5133975"/>
          <a:ext cx="29527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67" zoomScaleNormal="100" workbookViewId="0">
      <selection activeCell="A35" sqref="A35:A44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3" t="s">
        <v>3</v>
      </c>
      <c r="B5" s="83"/>
      <c r="C5" s="83"/>
      <c r="D5" s="83"/>
      <c r="E5" s="83"/>
      <c r="F5" s="83"/>
    </row>
    <row r="7" spans="1:6" ht="27">
      <c r="A7" s="83" t="s">
        <v>4</v>
      </c>
      <c r="B7" s="83"/>
      <c r="C7" s="83"/>
      <c r="D7" s="83"/>
      <c r="E7" s="83"/>
      <c r="F7" s="83"/>
    </row>
    <row r="9" spans="1:6" ht="26.25">
      <c r="A9" s="2"/>
    </row>
    <row r="11" spans="1:6" ht="15.75">
      <c r="A11" s="4" t="s">
        <v>5</v>
      </c>
      <c r="B11" s="31"/>
      <c r="C11" s="84" t="s">
        <v>56</v>
      </c>
      <c r="D11" s="84"/>
      <c r="E11" s="84"/>
      <c r="F11" s="84"/>
    </row>
    <row r="13" spans="1:6">
      <c r="A13" s="3"/>
    </row>
    <row r="15" spans="1:6" ht="18.75">
      <c r="A15" s="52" t="s">
        <v>58</v>
      </c>
      <c r="D15" s="52"/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5" t="s">
        <v>36</v>
      </c>
      <c r="B27" s="85"/>
      <c r="C27" s="85"/>
      <c r="D27" s="85"/>
      <c r="E27" s="85"/>
      <c r="F27" s="85"/>
    </row>
    <row r="29" spans="1:6">
      <c r="A29" s="82"/>
      <c r="B29" s="82"/>
      <c r="C29" s="82"/>
      <c r="D29" s="82"/>
      <c r="E29" s="82"/>
      <c r="F29" s="82"/>
    </row>
    <row r="30" spans="1:6">
      <c r="A30" s="82"/>
      <c r="B30" s="82"/>
      <c r="C30" s="82"/>
      <c r="D30" s="82"/>
      <c r="E30" s="82"/>
      <c r="F30" s="82"/>
    </row>
    <row r="31" spans="1:6" ht="22.5">
      <c r="A31" s="89" t="s">
        <v>7</v>
      </c>
      <c r="B31" s="89"/>
      <c r="C31" s="89"/>
      <c r="D31" s="89"/>
      <c r="E31" s="89"/>
      <c r="F31" s="89"/>
    </row>
    <row r="32" spans="1:6" ht="16.5" thickBot="1">
      <c r="A32" s="5"/>
    </row>
    <row r="33" spans="1:6">
      <c r="A33" s="90" t="s">
        <v>8</v>
      </c>
      <c r="B33" s="90" t="s">
        <v>9</v>
      </c>
      <c r="C33" s="90" t="s">
        <v>10</v>
      </c>
      <c r="D33" s="90" t="s">
        <v>40</v>
      </c>
      <c r="E33" s="90" t="s">
        <v>11</v>
      </c>
      <c r="F33" s="90" t="s">
        <v>12</v>
      </c>
    </row>
    <row r="34" spans="1:6" ht="29.25" customHeight="1" thickBot="1">
      <c r="A34" s="91"/>
      <c r="B34" s="91"/>
      <c r="C34" s="91"/>
      <c r="D34" s="91"/>
      <c r="E34" s="91"/>
      <c r="F34" s="91"/>
    </row>
    <row r="35" spans="1:6" ht="30" customHeight="1" thickBot="1">
      <c r="A35" s="6"/>
      <c r="B35" s="7"/>
      <c r="C35" s="7"/>
      <c r="D35" s="7"/>
      <c r="E35" s="7"/>
      <c r="F35" s="23">
        <f t="shared" ref="F35:F44" si="0">C35*D35*E35</f>
        <v>0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6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</v>
      </c>
      <c r="D50" s="92">
        <f>(SUM(F35:F44)+SUM(E46:E49)+F65)*C50</f>
        <v>0</v>
      </c>
      <c r="E50" s="9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0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4" t="s">
        <v>23</v>
      </c>
      <c r="B55" s="95"/>
      <c r="C55" s="96"/>
      <c r="D55" s="15" t="s">
        <v>24</v>
      </c>
      <c r="E55" s="15" t="s">
        <v>25</v>
      </c>
      <c r="F55" s="15" t="s">
        <v>26</v>
      </c>
    </row>
    <row r="56" spans="1:8" ht="30" customHeight="1" thickBot="1">
      <c r="A56" s="86"/>
      <c r="B56" s="87"/>
      <c r="C56" s="88"/>
      <c r="D56" s="41"/>
      <c r="E56" s="42"/>
      <c r="F56" s="42">
        <f t="shared" ref="F56:F64" si="2">D56*E56</f>
        <v>0</v>
      </c>
    </row>
    <row r="57" spans="1:8" ht="30" customHeight="1" thickBot="1">
      <c r="A57" s="86"/>
      <c r="B57" s="87"/>
      <c r="C57" s="88"/>
      <c r="D57" s="41"/>
      <c r="E57" s="42"/>
      <c r="F57" s="42">
        <f t="shared" si="2"/>
        <v>0</v>
      </c>
    </row>
    <row r="58" spans="1:8" ht="30" customHeight="1" thickBot="1">
      <c r="A58" s="86"/>
      <c r="B58" s="87"/>
      <c r="C58" s="88"/>
      <c r="D58" s="41"/>
      <c r="E58" s="42"/>
      <c r="F58" s="42">
        <f t="shared" si="2"/>
        <v>0</v>
      </c>
    </row>
    <row r="59" spans="1:8" ht="30" customHeight="1" thickBot="1">
      <c r="A59" s="86"/>
      <c r="B59" s="87"/>
      <c r="C59" s="88"/>
      <c r="D59" s="41"/>
      <c r="E59" s="42"/>
      <c r="F59" s="42">
        <f t="shared" si="2"/>
        <v>0</v>
      </c>
    </row>
    <row r="60" spans="1:8" ht="30" customHeight="1" thickBot="1">
      <c r="A60" s="86"/>
      <c r="B60" s="87"/>
      <c r="C60" s="88"/>
      <c r="D60" s="41"/>
      <c r="E60" s="42"/>
      <c r="F60" s="42">
        <f t="shared" si="2"/>
        <v>0</v>
      </c>
    </row>
    <row r="61" spans="1:8" ht="30" customHeight="1" thickBot="1">
      <c r="A61" s="86"/>
      <c r="B61" s="87"/>
      <c r="C61" s="88"/>
      <c r="D61" s="41"/>
      <c r="E61" s="42"/>
      <c r="F61" s="42">
        <f t="shared" si="2"/>
        <v>0</v>
      </c>
    </row>
    <row r="62" spans="1:8" ht="30" customHeight="1" thickBot="1">
      <c r="A62" s="86"/>
      <c r="B62" s="87"/>
      <c r="C62" s="88"/>
      <c r="D62" s="41"/>
      <c r="E62" s="42"/>
      <c r="F62" s="42">
        <f t="shared" si="2"/>
        <v>0</v>
      </c>
    </row>
    <row r="63" spans="1:8" ht="30" customHeight="1" thickBot="1">
      <c r="A63" s="86"/>
      <c r="B63" s="87"/>
      <c r="C63" s="88"/>
      <c r="D63" s="41"/>
      <c r="E63" s="42"/>
      <c r="F63" s="42">
        <f t="shared" si="2"/>
        <v>0</v>
      </c>
    </row>
    <row r="64" spans="1:8" ht="30" customHeight="1" thickBot="1">
      <c r="A64" s="86"/>
      <c r="B64" s="87"/>
      <c r="C64" s="88"/>
      <c r="D64" s="43"/>
      <c r="E64" s="44"/>
      <c r="F64" s="42">
        <f t="shared" si="2"/>
        <v>0</v>
      </c>
    </row>
    <row r="65" spans="1:6" ht="30" customHeight="1" thickBot="1">
      <c r="A65" s="98" t="s">
        <v>27</v>
      </c>
      <c r="B65" s="99"/>
      <c r="C65" s="100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20"/>
      <c r="C67" s="48">
        <f>E51+F65</f>
        <v>0</v>
      </c>
      <c r="D67" s="49"/>
      <c r="E67" s="20"/>
      <c r="F67" s="20"/>
    </row>
    <row r="68" spans="1:6" ht="15.75">
      <c r="A68" s="16"/>
    </row>
    <row r="69" spans="1:6" ht="60" customHeight="1">
      <c r="A69" s="97" t="s">
        <v>28</v>
      </c>
      <c r="B69" s="97"/>
      <c r="C69" s="97"/>
      <c r="D69" s="97"/>
      <c r="E69" s="97"/>
      <c r="F69" s="97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58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3" t="s">
        <v>3</v>
      </c>
      <c r="B5" s="83"/>
      <c r="C5" s="83"/>
      <c r="D5" s="83"/>
      <c r="E5" s="83"/>
      <c r="F5" s="83"/>
    </row>
    <row r="7" spans="1:6" ht="27">
      <c r="A7" s="83" t="s">
        <v>4</v>
      </c>
      <c r="B7" s="83"/>
      <c r="C7" s="83"/>
      <c r="D7" s="83"/>
      <c r="E7" s="83"/>
      <c r="F7" s="83"/>
    </row>
    <row r="9" spans="1:6" ht="26.25">
      <c r="A9" s="2"/>
    </row>
    <row r="11" spans="1:6" ht="15.75">
      <c r="A11" s="4" t="s">
        <v>5</v>
      </c>
      <c r="B11" s="31"/>
      <c r="C11" s="84" t="s">
        <v>92</v>
      </c>
      <c r="D11" s="84"/>
      <c r="E11" s="84"/>
      <c r="F11" s="84"/>
    </row>
    <row r="13" spans="1:6">
      <c r="A13" s="3"/>
    </row>
    <row r="15" spans="1:6" ht="18.75">
      <c r="A15" s="52" t="s">
        <v>58</v>
      </c>
      <c r="D15" s="52" t="s">
        <v>68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5" t="s">
        <v>36</v>
      </c>
      <c r="B27" s="85"/>
      <c r="C27" s="85"/>
      <c r="D27" s="85"/>
      <c r="E27" s="85"/>
      <c r="F27" s="85"/>
    </row>
    <row r="29" spans="1:6">
      <c r="A29" s="82"/>
      <c r="B29" s="82"/>
      <c r="C29" s="82"/>
      <c r="D29" s="82"/>
      <c r="E29" s="82"/>
      <c r="F29" s="82"/>
    </row>
    <row r="30" spans="1:6">
      <c r="A30" s="82"/>
      <c r="B30" s="82"/>
      <c r="C30" s="82"/>
      <c r="D30" s="82"/>
      <c r="E30" s="82"/>
      <c r="F30" s="82"/>
    </row>
    <row r="31" spans="1:6" ht="22.5">
      <c r="A31" s="89" t="s">
        <v>7</v>
      </c>
      <c r="B31" s="89"/>
      <c r="C31" s="89"/>
      <c r="D31" s="89"/>
      <c r="E31" s="89"/>
      <c r="F31" s="89"/>
    </row>
    <row r="32" spans="1:6" ht="16.5" thickBot="1">
      <c r="A32" s="5"/>
    </row>
    <row r="33" spans="1:6">
      <c r="A33" s="90" t="s">
        <v>8</v>
      </c>
      <c r="B33" s="90" t="s">
        <v>9</v>
      </c>
      <c r="C33" s="90" t="s">
        <v>10</v>
      </c>
      <c r="D33" s="90" t="s">
        <v>40</v>
      </c>
      <c r="E33" s="90" t="s">
        <v>11</v>
      </c>
      <c r="F33" s="90" t="s">
        <v>12</v>
      </c>
    </row>
    <row r="34" spans="1:6" ht="29.25" customHeight="1" thickBot="1">
      <c r="A34" s="91"/>
      <c r="B34" s="91"/>
      <c r="C34" s="91"/>
      <c r="D34" s="91"/>
      <c r="E34" s="91"/>
      <c r="F34" s="91"/>
    </row>
    <row r="35" spans="1:6" ht="30" customHeight="1" thickBot="1">
      <c r="A35" s="6" t="s">
        <v>89</v>
      </c>
      <c r="B35" s="7" t="s">
        <v>48</v>
      </c>
      <c r="C35" s="7">
        <v>1</v>
      </c>
      <c r="D35" s="7">
        <v>1</v>
      </c>
      <c r="E35" s="7">
        <v>200.04</v>
      </c>
      <c r="F35" s="23">
        <f t="shared" ref="F35:F44" si="0">C35*D35*E35</f>
        <v>200.04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57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0.2</v>
      </c>
      <c r="D50" s="92">
        <f>(SUM(F35:F44)+SUM(E46:E49)+F65)*C50</f>
        <v>41.808</v>
      </c>
      <c r="E50" s="9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241.85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4" t="s">
        <v>23</v>
      </c>
      <c r="B55" s="95"/>
      <c r="C55" s="96"/>
      <c r="D55" s="59" t="s">
        <v>24</v>
      </c>
      <c r="E55" s="59" t="s">
        <v>25</v>
      </c>
      <c r="F55" s="59" t="s">
        <v>26</v>
      </c>
    </row>
    <row r="56" spans="1:8" ht="30" customHeight="1" thickBot="1">
      <c r="A56" s="86" t="s">
        <v>90</v>
      </c>
      <c r="B56" s="87"/>
      <c r="C56" s="88"/>
      <c r="D56" s="41">
        <v>6</v>
      </c>
      <c r="E56" s="42">
        <v>0.7</v>
      </c>
      <c r="F56" s="42">
        <f t="shared" ref="F56:F64" si="2">D56*E56</f>
        <v>4.1999999999999993</v>
      </c>
    </row>
    <row r="57" spans="1:8" ht="30" customHeight="1" thickBot="1">
      <c r="A57" s="86" t="s">
        <v>91</v>
      </c>
      <c r="B57" s="87"/>
      <c r="C57" s="88"/>
      <c r="D57" s="41">
        <v>6</v>
      </c>
      <c r="E57" s="42">
        <v>0.8</v>
      </c>
      <c r="F57" s="42">
        <f t="shared" si="2"/>
        <v>4.8000000000000007</v>
      </c>
    </row>
    <row r="58" spans="1:8" ht="30" customHeight="1" thickBot="1">
      <c r="A58" s="86"/>
      <c r="B58" s="87"/>
      <c r="C58" s="88"/>
      <c r="D58" s="41"/>
      <c r="E58" s="42"/>
      <c r="F58" s="42">
        <f t="shared" si="2"/>
        <v>0</v>
      </c>
    </row>
    <row r="59" spans="1:8" ht="30" customHeight="1" thickBot="1">
      <c r="A59" s="86"/>
      <c r="B59" s="87"/>
      <c r="C59" s="88"/>
      <c r="D59" s="41"/>
      <c r="E59" s="42"/>
      <c r="F59" s="42">
        <f t="shared" si="2"/>
        <v>0</v>
      </c>
    </row>
    <row r="60" spans="1:8" ht="30" customHeight="1" thickBot="1">
      <c r="A60" s="86"/>
      <c r="B60" s="87"/>
      <c r="C60" s="88"/>
      <c r="D60" s="41"/>
      <c r="E60" s="42"/>
      <c r="F60" s="42">
        <f t="shared" si="2"/>
        <v>0</v>
      </c>
    </row>
    <row r="61" spans="1:8" ht="30" customHeight="1" thickBot="1">
      <c r="A61" s="86"/>
      <c r="B61" s="87"/>
      <c r="C61" s="88"/>
      <c r="D61" s="41"/>
      <c r="E61" s="42"/>
      <c r="F61" s="42">
        <f t="shared" si="2"/>
        <v>0</v>
      </c>
    </row>
    <row r="62" spans="1:8" ht="30" customHeight="1" thickBot="1">
      <c r="A62" s="86"/>
      <c r="B62" s="87"/>
      <c r="C62" s="88"/>
      <c r="D62" s="41"/>
      <c r="E62" s="42"/>
      <c r="F62" s="42">
        <f t="shared" si="2"/>
        <v>0</v>
      </c>
    </row>
    <row r="63" spans="1:8" ht="30" customHeight="1" thickBot="1">
      <c r="A63" s="86"/>
      <c r="B63" s="87"/>
      <c r="C63" s="88"/>
      <c r="D63" s="41"/>
      <c r="E63" s="42"/>
      <c r="F63" s="42">
        <f t="shared" si="2"/>
        <v>0</v>
      </c>
    </row>
    <row r="64" spans="1:8" ht="30" customHeight="1" thickBot="1">
      <c r="A64" s="86"/>
      <c r="B64" s="87"/>
      <c r="C64" s="88"/>
      <c r="D64" s="43"/>
      <c r="E64" s="44"/>
      <c r="F64" s="42">
        <f t="shared" si="2"/>
        <v>0</v>
      </c>
    </row>
    <row r="65" spans="1:6" ht="30" customHeight="1" thickBot="1">
      <c r="A65" s="98" t="s">
        <v>27</v>
      </c>
      <c r="B65" s="99"/>
      <c r="C65" s="100"/>
      <c r="D65" s="45"/>
      <c r="E65" s="46"/>
      <c r="F65" s="47">
        <f>SUM(F56:F64)</f>
        <v>9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250.85</v>
      </c>
      <c r="D67" s="49"/>
      <c r="E67" s="32"/>
      <c r="F67" s="32"/>
    </row>
    <row r="68" spans="1:6" ht="15.75">
      <c r="A68" s="16"/>
    </row>
    <row r="69" spans="1:6" ht="60" customHeight="1">
      <c r="A69" s="97" t="s">
        <v>28</v>
      </c>
      <c r="B69" s="97"/>
      <c r="C69" s="97"/>
      <c r="D69" s="97"/>
      <c r="E69" s="97"/>
      <c r="F69" s="97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47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3" t="s">
        <v>3</v>
      </c>
      <c r="B5" s="83"/>
      <c r="C5" s="83"/>
      <c r="D5" s="83"/>
      <c r="E5" s="83"/>
      <c r="F5" s="83"/>
    </row>
    <row r="7" spans="1:6" ht="27">
      <c r="A7" s="83" t="s">
        <v>4</v>
      </c>
      <c r="B7" s="83"/>
      <c r="C7" s="83"/>
      <c r="D7" s="83"/>
      <c r="E7" s="83"/>
      <c r="F7" s="83"/>
    </row>
    <row r="9" spans="1:6" ht="26.25">
      <c r="A9" s="2"/>
    </row>
    <row r="11" spans="1:6" ht="15.75">
      <c r="A11" s="4" t="s">
        <v>5</v>
      </c>
      <c r="B11" s="31"/>
      <c r="C11" s="84" t="s">
        <v>69</v>
      </c>
      <c r="D11" s="84"/>
      <c r="E11" s="84"/>
      <c r="F11" s="84"/>
    </row>
    <row r="13" spans="1:6">
      <c r="A13" s="3"/>
    </row>
    <row r="15" spans="1:6" ht="18.75">
      <c r="A15" s="52" t="s">
        <v>58</v>
      </c>
      <c r="D15" s="52" t="s">
        <v>68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5" t="s">
        <v>36</v>
      </c>
      <c r="B27" s="85"/>
      <c r="C27" s="85"/>
      <c r="D27" s="85"/>
      <c r="E27" s="85"/>
      <c r="F27" s="85"/>
    </row>
    <row r="29" spans="1:6">
      <c r="A29" s="82"/>
      <c r="B29" s="82"/>
      <c r="C29" s="82"/>
      <c r="D29" s="82"/>
      <c r="E29" s="82"/>
      <c r="F29" s="82"/>
    </row>
    <row r="30" spans="1:6">
      <c r="A30" s="82"/>
      <c r="B30" s="82"/>
      <c r="C30" s="82"/>
      <c r="D30" s="82"/>
      <c r="E30" s="82"/>
      <c r="F30" s="82"/>
    </row>
    <row r="31" spans="1:6" ht="22.5">
      <c r="A31" s="89" t="s">
        <v>7</v>
      </c>
      <c r="B31" s="89"/>
      <c r="C31" s="89"/>
      <c r="D31" s="89"/>
      <c r="E31" s="89"/>
      <c r="F31" s="89"/>
    </row>
    <row r="32" spans="1:6" ht="16.5" thickBot="1">
      <c r="A32" s="5"/>
    </row>
    <row r="33" spans="1:6">
      <c r="A33" s="90" t="s">
        <v>8</v>
      </c>
      <c r="B33" s="90" t="s">
        <v>9</v>
      </c>
      <c r="C33" s="90" t="s">
        <v>10</v>
      </c>
      <c r="D33" s="90" t="s">
        <v>40</v>
      </c>
      <c r="E33" s="90" t="s">
        <v>11</v>
      </c>
      <c r="F33" s="90" t="s">
        <v>12</v>
      </c>
    </row>
    <row r="34" spans="1:6" ht="29.25" customHeight="1" thickBot="1">
      <c r="A34" s="91"/>
      <c r="B34" s="91"/>
      <c r="C34" s="91"/>
      <c r="D34" s="91"/>
      <c r="E34" s="91"/>
      <c r="F34" s="91"/>
    </row>
    <row r="35" spans="1:6" ht="30" customHeight="1" thickBot="1">
      <c r="A35" s="6" t="s">
        <v>44</v>
      </c>
      <c r="B35" s="7" t="s">
        <v>48</v>
      </c>
      <c r="C35" s="7">
        <v>1</v>
      </c>
      <c r="D35" s="7">
        <v>8</v>
      </c>
      <c r="E35" s="7">
        <v>403.06</v>
      </c>
      <c r="F35" s="23">
        <f>C35*D35*E35</f>
        <v>3224.48</v>
      </c>
    </row>
    <row r="36" spans="1:6" ht="30" customHeight="1" thickBot="1">
      <c r="A36" s="6"/>
      <c r="B36" s="7"/>
      <c r="C36" s="7"/>
      <c r="D36" s="7"/>
      <c r="E36" s="7"/>
      <c r="F36" s="23">
        <f t="shared" ref="F36:F44" si="0">C36*D36*E36</f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6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 t="s">
        <v>65</v>
      </c>
      <c r="E49" s="37">
        <f>IF(ISBLANK(D49),0,(C49/100)*SUM(F35:F44))</f>
        <v>38.693759999999997</v>
      </c>
    </row>
    <row r="50" spans="1:8" ht="30" customHeight="1" thickBot="1">
      <c r="A50" s="22" t="s">
        <v>51</v>
      </c>
      <c r="B50" s="22"/>
      <c r="C50" s="38">
        <v>0</v>
      </c>
      <c r="D50" s="92">
        <f>(SUM(F35:F44)+SUM(E46:E49)+F65)*C50</f>
        <v>0</v>
      </c>
      <c r="E50" s="9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3263.17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4" t="s">
        <v>23</v>
      </c>
      <c r="B55" s="95"/>
      <c r="C55" s="96"/>
      <c r="D55" s="19" t="s">
        <v>24</v>
      </c>
      <c r="E55" s="19" t="s">
        <v>25</v>
      </c>
      <c r="F55" s="19" t="s">
        <v>26</v>
      </c>
    </row>
    <row r="56" spans="1:8" ht="30" customHeight="1" thickBot="1">
      <c r="A56" s="86"/>
      <c r="B56" s="87"/>
      <c r="C56" s="88"/>
      <c r="D56" s="41"/>
      <c r="E56" s="42"/>
      <c r="F56" s="42">
        <f t="shared" ref="F56:F64" si="2">D56*E56</f>
        <v>0</v>
      </c>
    </row>
    <row r="57" spans="1:8" ht="30" customHeight="1" thickBot="1">
      <c r="A57" s="86"/>
      <c r="B57" s="87"/>
      <c r="C57" s="88"/>
      <c r="D57" s="41"/>
      <c r="E57" s="42"/>
      <c r="F57" s="42">
        <f t="shared" si="2"/>
        <v>0</v>
      </c>
    </row>
    <row r="58" spans="1:8" ht="30" customHeight="1" thickBot="1">
      <c r="A58" s="86"/>
      <c r="B58" s="87"/>
      <c r="C58" s="88"/>
      <c r="D58" s="41"/>
      <c r="E58" s="42"/>
      <c r="F58" s="42">
        <f t="shared" si="2"/>
        <v>0</v>
      </c>
    </row>
    <row r="59" spans="1:8" ht="30" customHeight="1" thickBot="1">
      <c r="A59" s="86"/>
      <c r="B59" s="87"/>
      <c r="C59" s="88"/>
      <c r="D59" s="41"/>
      <c r="E59" s="42"/>
      <c r="F59" s="42">
        <f t="shared" si="2"/>
        <v>0</v>
      </c>
    </row>
    <row r="60" spans="1:8" ht="30" customHeight="1" thickBot="1">
      <c r="A60" s="86"/>
      <c r="B60" s="87"/>
      <c r="C60" s="88"/>
      <c r="D60" s="41"/>
      <c r="E60" s="42"/>
      <c r="F60" s="42">
        <f t="shared" si="2"/>
        <v>0</v>
      </c>
    </row>
    <row r="61" spans="1:8" ht="30" customHeight="1" thickBot="1">
      <c r="A61" s="86"/>
      <c r="B61" s="87"/>
      <c r="C61" s="88"/>
      <c r="D61" s="41"/>
      <c r="E61" s="42"/>
      <c r="F61" s="42">
        <f t="shared" si="2"/>
        <v>0</v>
      </c>
    </row>
    <row r="62" spans="1:8" ht="30" customHeight="1" thickBot="1">
      <c r="A62" s="86"/>
      <c r="B62" s="87"/>
      <c r="C62" s="88"/>
      <c r="D62" s="41"/>
      <c r="E62" s="42"/>
      <c r="F62" s="42">
        <f t="shared" si="2"/>
        <v>0</v>
      </c>
    </row>
    <row r="63" spans="1:8" ht="30" customHeight="1" thickBot="1">
      <c r="A63" s="86"/>
      <c r="B63" s="87"/>
      <c r="C63" s="88"/>
      <c r="D63" s="41"/>
      <c r="E63" s="42"/>
      <c r="F63" s="42">
        <f t="shared" si="2"/>
        <v>0</v>
      </c>
    </row>
    <row r="64" spans="1:8" ht="30" customHeight="1" thickBot="1">
      <c r="A64" s="86"/>
      <c r="B64" s="87"/>
      <c r="C64" s="88"/>
      <c r="D64" s="43"/>
      <c r="E64" s="44"/>
      <c r="F64" s="42">
        <f t="shared" si="2"/>
        <v>0</v>
      </c>
    </row>
    <row r="65" spans="1:6" ht="30" customHeight="1" thickBot="1">
      <c r="A65" s="98" t="s">
        <v>27</v>
      </c>
      <c r="B65" s="99"/>
      <c r="C65" s="100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3263.17</v>
      </c>
      <c r="D67" s="49"/>
      <c r="E67" s="32"/>
      <c r="F67" s="32"/>
    </row>
    <row r="68" spans="1:6" ht="15.75">
      <c r="A68" s="16"/>
    </row>
    <row r="69" spans="1:6" ht="60" customHeight="1">
      <c r="A69" s="97" t="s">
        <v>28</v>
      </c>
      <c r="B69" s="97"/>
      <c r="C69" s="97"/>
      <c r="D69" s="97"/>
      <c r="E69" s="97"/>
      <c r="F69" s="97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8" zoomScaleNormal="100" workbookViewId="0">
      <selection activeCell="A33" sqref="A33:F34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3" t="s">
        <v>3</v>
      </c>
      <c r="B5" s="83"/>
      <c r="C5" s="83"/>
      <c r="D5" s="83"/>
      <c r="E5" s="83"/>
      <c r="F5" s="83"/>
    </row>
    <row r="7" spans="1:6" ht="27">
      <c r="A7" s="83" t="s">
        <v>4</v>
      </c>
      <c r="B7" s="83"/>
      <c r="C7" s="83"/>
      <c r="D7" s="83"/>
      <c r="E7" s="83"/>
      <c r="F7" s="83"/>
    </row>
    <row r="9" spans="1:6" ht="26.25">
      <c r="A9" s="2"/>
    </row>
    <row r="11" spans="1:6" ht="15.75">
      <c r="A11" s="4" t="s">
        <v>5</v>
      </c>
      <c r="B11" s="31"/>
      <c r="C11" s="84" t="s">
        <v>57</v>
      </c>
      <c r="D11" s="84"/>
      <c r="E11" s="84"/>
      <c r="F11" s="84"/>
    </row>
    <row r="13" spans="1:6">
      <c r="A13" s="3"/>
    </row>
    <row r="15" spans="1:6" ht="18.75">
      <c r="A15" s="52" t="s">
        <v>58</v>
      </c>
      <c r="D15" s="52"/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5" t="s">
        <v>36</v>
      </c>
      <c r="B27" s="85"/>
      <c r="C27" s="85"/>
      <c r="D27" s="85"/>
      <c r="E27" s="85"/>
      <c r="F27" s="85"/>
    </row>
    <row r="29" spans="1:6">
      <c r="A29" s="82"/>
      <c r="B29" s="82"/>
      <c r="C29" s="82"/>
      <c r="D29" s="82"/>
      <c r="E29" s="82"/>
      <c r="F29" s="82"/>
    </row>
    <row r="30" spans="1:6">
      <c r="A30" s="82"/>
      <c r="B30" s="82"/>
      <c r="C30" s="82"/>
      <c r="D30" s="82"/>
      <c r="E30" s="82"/>
      <c r="F30" s="82"/>
    </row>
    <row r="31" spans="1:6" ht="22.5">
      <c r="A31" s="89" t="s">
        <v>7</v>
      </c>
      <c r="B31" s="89"/>
      <c r="C31" s="89"/>
      <c r="D31" s="89"/>
      <c r="E31" s="89"/>
      <c r="F31" s="89"/>
    </row>
    <row r="32" spans="1:6" ht="16.5" thickBot="1">
      <c r="A32" s="5"/>
    </row>
    <row r="33" spans="1:6">
      <c r="A33" s="90" t="s">
        <v>8</v>
      </c>
      <c r="B33" s="90" t="s">
        <v>9</v>
      </c>
      <c r="C33" s="90" t="s">
        <v>10</v>
      </c>
      <c r="D33" s="90" t="s">
        <v>40</v>
      </c>
      <c r="E33" s="90" t="s">
        <v>11</v>
      </c>
      <c r="F33" s="90" t="s">
        <v>12</v>
      </c>
    </row>
    <row r="34" spans="1:6" ht="29.25" customHeight="1" thickBot="1">
      <c r="A34" s="91"/>
      <c r="B34" s="91"/>
      <c r="C34" s="91"/>
      <c r="D34" s="91"/>
      <c r="E34" s="91"/>
      <c r="F34" s="91"/>
    </row>
    <row r="35" spans="1:6" ht="30" customHeight="1" thickBot="1">
      <c r="A35" s="6"/>
      <c r="B35" s="7"/>
      <c r="C35" s="7"/>
      <c r="D35" s="7"/>
      <c r="E35" s="7"/>
      <c r="F35" s="23">
        <f t="shared" ref="F35:F44" si="0">C35*D35*E35</f>
        <v>0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6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</v>
      </c>
      <c r="D50" s="92">
        <f>(SUM(F35:F44)+SUM(E46:E49)+F65)*C50</f>
        <v>0</v>
      </c>
      <c r="E50" s="9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0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4" t="s">
        <v>23</v>
      </c>
      <c r="B55" s="95"/>
      <c r="C55" s="96"/>
      <c r="D55" s="19" t="s">
        <v>24</v>
      </c>
      <c r="E55" s="19" t="s">
        <v>25</v>
      </c>
      <c r="F55" s="19" t="s">
        <v>26</v>
      </c>
    </row>
    <row r="56" spans="1:8" ht="30" customHeight="1" thickBot="1">
      <c r="A56" s="86"/>
      <c r="B56" s="87"/>
      <c r="C56" s="88"/>
      <c r="D56" s="41"/>
      <c r="E56" s="42"/>
      <c r="F56" s="42">
        <f t="shared" ref="F56:F64" si="2">D56*E56</f>
        <v>0</v>
      </c>
    </row>
    <row r="57" spans="1:8" ht="30" customHeight="1" thickBot="1">
      <c r="A57" s="86"/>
      <c r="B57" s="87"/>
      <c r="C57" s="88"/>
      <c r="D57" s="41"/>
      <c r="E57" s="42"/>
      <c r="F57" s="42">
        <f t="shared" si="2"/>
        <v>0</v>
      </c>
    </row>
    <row r="58" spans="1:8" ht="30" customHeight="1" thickBot="1">
      <c r="A58" s="86"/>
      <c r="B58" s="87"/>
      <c r="C58" s="88"/>
      <c r="D58" s="41"/>
      <c r="E58" s="42"/>
      <c r="F58" s="42">
        <f t="shared" si="2"/>
        <v>0</v>
      </c>
    </row>
    <row r="59" spans="1:8" ht="30" customHeight="1" thickBot="1">
      <c r="A59" s="86"/>
      <c r="B59" s="87"/>
      <c r="C59" s="88"/>
      <c r="D59" s="41"/>
      <c r="E59" s="42"/>
      <c r="F59" s="42">
        <f t="shared" si="2"/>
        <v>0</v>
      </c>
    </row>
    <row r="60" spans="1:8" ht="30" customHeight="1" thickBot="1">
      <c r="A60" s="86"/>
      <c r="B60" s="87"/>
      <c r="C60" s="88"/>
      <c r="D60" s="41"/>
      <c r="E60" s="42"/>
      <c r="F60" s="42">
        <f t="shared" si="2"/>
        <v>0</v>
      </c>
    </row>
    <row r="61" spans="1:8" ht="30" customHeight="1" thickBot="1">
      <c r="A61" s="86"/>
      <c r="B61" s="87"/>
      <c r="C61" s="88"/>
      <c r="D61" s="41"/>
      <c r="E61" s="42"/>
      <c r="F61" s="42">
        <f t="shared" si="2"/>
        <v>0</v>
      </c>
    </row>
    <row r="62" spans="1:8" ht="30" customHeight="1" thickBot="1">
      <c r="A62" s="86"/>
      <c r="B62" s="87"/>
      <c r="C62" s="88"/>
      <c r="D62" s="41"/>
      <c r="E62" s="42"/>
      <c r="F62" s="42">
        <f t="shared" si="2"/>
        <v>0</v>
      </c>
    </row>
    <row r="63" spans="1:8" ht="30" customHeight="1" thickBot="1">
      <c r="A63" s="86"/>
      <c r="B63" s="87"/>
      <c r="C63" s="88"/>
      <c r="D63" s="41"/>
      <c r="E63" s="42"/>
      <c r="F63" s="42">
        <f t="shared" si="2"/>
        <v>0</v>
      </c>
    </row>
    <row r="64" spans="1:8" ht="30" customHeight="1" thickBot="1">
      <c r="A64" s="86"/>
      <c r="B64" s="87"/>
      <c r="C64" s="88"/>
      <c r="D64" s="43"/>
      <c r="E64" s="44"/>
      <c r="F64" s="42">
        <f t="shared" si="2"/>
        <v>0</v>
      </c>
    </row>
    <row r="65" spans="1:6" ht="30" customHeight="1" thickBot="1">
      <c r="A65" s="98" t="s">
        <v>27</v>
      </c>
      <c r="B65" s="99"/>
      <c r="C65" s="100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0</v>
      </c>
      <c r="D67" s="49"/>
      <c r="E67" s="32"/>
      <c r="F67" s="32"/>
    </row>
    <row r="68" spans="1:6" ht="15.75">
      <c r="A68" s="16"/>
    </row>
    <row r="69" spans="1:6" ht="60" customHeight="1">
      <c r="A69" s="97" t="s">
        <v>28</v>
      </c>
      <c r="B69" s="97"/>
      <c r="C69" s="97"/>
      <c r="D69" s="97"/>
      <c r="E69" s="97"/>
      <c r="F69" s="97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58" zoomScaleNormal="100" workbookViewId="0">
      <selection activeCell="A35" sqref="A35:F36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3" t="s">
        <v>3</v>
      </c>
      <c r="B5" s="83"/>
      <c r="C5" s="83"/>
      <c r="D5" s="83"/>
      <c r="E5" s="83"/>
      <c r="F5" s="83"/>
    </row>
    <row r="7" spans="1:6" ht="27">
      <c r="A7" s="83" t="s">
        <v>4</v>
      </c>
      <c r="B7" s="83"/>
      <c r="C7" s="83"/>
      <c r="D7" s="83"/>
      <c r="E7" s="83"/>
      <c r="F7" s="83"/>
    </row>
    <row r="9" spans="1:6" ht="26.25">
      <c r="A9" s="2"/>
    </row>
    <row r="11" spans="1:6" ht="15.75">
      <c r="A11" s="4" t="s">
        <v>5</v>
      </c>
      <c r="B11" s="31"/>
      <c r="C11" s="84" t="s">
        <v>96</v>
      </c>
      <c r="D11" s="84"/>
      <c r="E11" s="84"/>
      <c r="F11" s="84"/>
    </row>
    <row r="13" spans="1:6">
      <c r="A13" s="3"/>
    </row>
    <row r="15" spans="1:6" ht="18.75">
      <c r="A15" s="52" t="s">
        <v>58</v>
      </c>
      <c r="D15" s="52" t="s">
        <v>68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5" t="s">
        <v>36</v>
      </c>
      <c r="B27" s="85"/>
      <c r="C27" s="85"/>
      <c r="D27" s="85"/>
      <c r="E27" s="85"/>
      <c r="F27" s="85"/>
    </row>
    <row r="29" spans="1:6">
      <c r="A29" s="82"/>
      <c r="B29" s="82"/>
      <c r="C29" s="82"/>
      <c r="D29" s="82"/>
      <c r="E29" s="82"/>
      <c r="F29" s="82"/>
    </row>
    <row r="30" spans="1:6">
      <c r="A30" s="82"/>
      <c r="B30" s="82"/>
      <c r="C30" s="82"/>
      <c r="D30" s="82"/>
      <c r="E30" s="82"/>
      <c r="F30" s="82"/>
    </row>
    <row r="31" spans="1:6" ht="22.5">
      <c r="A31" s="89" t="s">
        <v>7</v>
      </c>
      <c r="B31" s="89"/>
      <c r="C31" s="89"/>
      <c r="D31" s="89"/>
      <c r="E31" s="89"/>
      <c r="F31" s="89"/>
    </row>
    <row r="32" spans="1:6" ht="16.5" thickBot="1">
      <c r="A32" s="5"/>
    </row>
    <row r="33" spans="1:6">
      <c r="A33" s="90" t="s">
        <v>8</v>
      </c>
      <c r="B33" s="90" t="s">
        <v>9</v>
      </c>
      <c r="C33" s="90" t="s">
        <v>10</v>
      </c>
      <c r="D33" s="90" t="s">
        <v>40</v>
      </c>
      <c r="E33" s="90" t="s">
        <v>11</v>
      </c>
      <c r="F33" s="90" t="s">
        <v>12</v>
      </c>
    </row>
    <row r="34" spans="1:6" ht="29.25" customHeight="1" thickBot="1">
      <c r="A34" s="91"/>
      <c r="B34" s="91"/>
      <c r="C34" s="91"/>
      <c r="D34" s="91"/>
      <c r="E34" s="91"/>
      <c r="F34" s="91"/>
    </row>
    <row r="35" spans="1:6" ht="30" customHeight="1" thickBot="1">
      <c r="A35" s="6" t="s">
        <v>93</v>
      </c>
      <c r="B35" s="7" t="s">
        <v>95</v>
      </c>
      <c r="C35" s="7">
        <v>1</v>
      </c>
      <c r="D35" s="7">
        <v>1.5</v>
      </c>
      <c r="E35" s="60">
        <v>570.79999999999995</v>
      </c>
      <c r="F35" s="23">
        <f t="shared" ref="F35:F44" si="0">C35*D35*E35</f>
        <v>856.19999999999993</v>
      </c>
    </row>
    <row r="36" spans="1:6" ht="30" customHeight="1" thickBot="1">
      <c r="A36" s="6" t="s">
        <v>94</v>
      </c>
      <c r="B36" s="7" t="s">
        <v>48</v>
      </c>
      <c r="C36" s="7">
        <v>12</v>
      </c>
      <c r="D36" s="7">
        <v>0.5</v>
      </c>
      <c r="E36" s="7">
        <v>200.04</v>
      </c>
      <c r="F36" s="23">
        <f t="shared" si="0"/>
        <v>1200.24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6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</v>
      </c>
      <c r="D50" s="92">
        <f>(SUM(F35:F44)+SUM(E46:E49)+F65)*C50</f>
        <v>0</v>
      </c>
      <c r="E50" s="9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2056.44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4" t="s">
        <v>23</v>
      </c>
      <c r="B55" s="95"/>
      <c r="C55" s="96"/>
      <c r="D55" s="19" t="s">
        <v>24</v>
      </c>
      <c r="E55" s="19" t="s">
        <v>25</v>
      </c>
      <c r="F55" s="19" t="s">
        <v>26</v>
      </c>
    </row>
    <row r="56" spans="1:8" ht="30" customHeight="1" thickBot="1">
      <c r="A56" s="86"/>
      <c r="B56" s="87"/>
      <c r="C56" s="88"/>
      <c r="D56" s="41"/>
      <c r="E56" s="42"/>
      <c r="F56" s="42">
        <f t="shared" ref="F56:F64" si="2">D56*E56</f>
        <v>0</v>
      </c>
    </row>
    <row r="57" spans="1:8" ht="30" customHeight="1" thickBot="1">
      <c r="A57" s="86"/>
      <c r="B57" s="87"/>
      <c r="C57" s="88"/>
      <c r="D57" s="41"/>
      <c r="E57" s="42"/>
      <c r="F57" s="42">
        <f t="shared" si="2"/>
        <v>0</v>
      </c>
    </row>
    <row r="58" spans="1:8" ht="30" customHeight="1" thickBot="1">
      <c r="A58" s="86"/>
      <c r="B58" s="87"/>
      <c r="C58" s="88"/>
      <c r="D58" s="41"/>
      <c r="E58" s="42"/>
      <c r="F58" s="42">
        <f t="shared" si="2"/>
        <v>0</v>
      </c>
    </row>
    <row r="59" spans="1:8" ht="30" customHeight="1" thickBot="1">
      <c r="A59" s="86"/>
      <c r="B59" s="87"/>
      <c r="C59" s="88"/>
      <c r="D59" s="41"/>
      <c r="E59" s="42"/>
      <c r="F59" s="42">
        <f t="shared" si="2"/>
        <v>0</v>
      </c>
    </row>
    <row r="60" spans="1:8" ht="30" customHeight="1" thickBot="1">
      <c r="A60" s="86"/>
      <c r="B60" s="87"/>
      <c r="C60" s="88"/>
      <c r="D60" s="41"/>
      <c r="E60" s="42"/>
      <c r="F60" s="42">
        <f t="shared" si="2"/>
        <v>0</v>
      </c>
    </row>
    <row r="61" spans="1:8" ht="30" customHeight="1" thickBot="1">
      <c r="A61" s="86"/>
      <c r="B61" s="87"/>
      <c r="C61" s="88"/>
      <c r="D61" s="41"/>
      <c r="E61" s="42"/>
      <c r="F61" s="42">
        <f t="shared" si="2"/>
        <v>0</v>
      </c>
    </row>
    <row r="62" spans="1:8" ht="30" customHeight="1" thickBot="1">
      <c r="A62" s="86"/>
      <c r="B62" s="87"/>
      <c r="C62" s="88"/>
      <c r="D62" s="41"/>
      <c r="E62" s="42"/>
      <c r="F62" s="42">
        <f t="shared" si="2"/>
        <v>0</v>
      </c>
    </row>
    <row r="63" spans="1:8" ht="30" customHeight="1" thickBot="1">
      <c r="A63" s="86"/>
      <c r="B63" s="87"/>
      <c r="C63" s="88"/>
      <c r="D63" s="41"/>
      <c r="E63" s="42"/>
      <c r="F63" s="42">
        <f t="shared" si="2"/>
        <v>0</v>
      </c>
    </row>
    <row r="64" spans="1:8" ht="30" customHeight="1" thickBot="1">
      <c r="A64" s="86"/>
      <c r="B64" s="87"/>
      <c r="C64" s="88"/>
      <c r="D64" s="43"/>
      <c r="E64" s="44"/>
      <c r="F64" s="42">
        <f t="shared" si="2"/>
        <v>0</v>
      </c>
    </row>
    <row r="65" spans="1:6" ht="30" customHeight="1" thickBot="1">
      <c r="A65" s="98" t="s">
        <v>27</v>
      </c>
      <c r="B65" s="99"/>
      <c r="C65" s="100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2056.44</v>
      </c>
      <c r="D67" s="49"/>
      <c r="E67" s="32"/>
      <c r="F67" s="32"/>
    </row>
    <row r="68" spans="1:6" ht="15.75">
      <c r="A68" s="16"/>
    </row>
    <row r="69" spans="1:6" ht="60" customHeight="1">
      <c r="A69" s="97" t="s">
        <v>28</v>
      </c>
      <c r="B69" s="97"/>
      <c r="C69" s="97"/>
      <c r="D69" s="97"/>
      <c r="E69" s="97"/>
      <c r="F69" s="97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43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3" t="s">
        <v>3</v>
      </c>
      <c r="B5" s="83"/>
      <c r="C5" s="83"/>
      <c r="D5" s="83"/>
      <c r="E5" s="83"/>
      <c r="F5" s="83"/>
    </row>
    <row r="7" spans="1:6" ht="27">
      <c r="A7" s="83" t="s">
        <v>4</v>
      </c>
      <c r="B7" s="83"/>
      <c r="C7" s="83"/>
      <c r="D7" s="83"/>
      <c r="E7" s="83"/>
      <c r="F7" s="83"/>
    </row>
    <row r="9" spans="1:6" ht="26.25">
      <c r="A9" s="2"/>
    </row>
    <row r="11" spans="1:6" ht="15.75">
      <c r="A11" s="4" t="s">
        <v>5</v>
      </c>
      <c r="B11" s="31"/>
      <c r="C11" s="84" t="s">
        <v>104</v>
      </c>
      <c r="D11" s="84"/>
      <c r="E11" s="84"/>
      <c r="F11" s="84"/>
    </row>
    <row r="13" spans="1:6">
      <c r="A13" s="3"/>
    </row>
    <row r="15" spans="1:6" ht="18.75">
      <c r="A15" s="52" t="s">
        <v>58</v>
      </c>
      <c r="D15" s="52" t="s">
        <v>68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5" t="s">
        <v>36</v>
      </c>
      <c r="B27" s="85"/>
      <c r="C27" s="85"/>
      <c r="D27" s="85"/>
      <c r="E27" s="85"/>
      <c r="F27" s="85"/>
    </row>
    <row r="29" spans="1:6">
      <c r="A29" s="82"/>
      <c r="B29" s="82"/>
      <c r="C29" s="82"/>
      <c r="D29" s="82"/>
      <c r="E29" s="82"/>
      <c r="F29" s="82"/>
    </row>
    <row r="30" spans="1:6">
      <c r="A30" s="82"/>
      <c r="B30" s="82"/>
      <c r="C30" s="82"/>
      <c r="D30" s="82"/>
      <c r="E30" s="82"/>
      <c r="F30" s="82"/>
    </row>
    <row r="31" spans="1:6" ht="22.5">
      <c r="A31" s="89" t="s">
        <v>7</v>
      </c>
      <c r="B31" s="89"/>
      <c r="C31" s="89"/>
      <c r="D31" s="89"/>
      <c r="E31" s="89"/>
      <c r="F31" s="89"/>
    </row>
    <row r="32" spans="1:6" ht="16.5" thickBot="1">
      <c r="A32" s="5"/>
    </row>
    <row r="33" spans="1:6">
      <c r="A33" s="90" t="s">
        <v>8</v>
      </c>
      <c r="B33" s="90" t="s">
        <v>9</v>
      </c>
      <c r="C33" s="90" t="s">
        <v>10</v>
      </c>
      <c r="D33" s="90" t="s">
        <v>40</v>
      </c>
      <c r="E33" s="90" t="s">
        <v>11</v>
      </c>
      <c r="F33" s="90" t="s">
        <v>12</v>
      </c>
    </row>
    <row r="34" spans="1:6" ht="29.25" customHeight="1" thickBot="1">
      <c r="A34" s="91"/>
      <c r="B34" s="91"/>
      <c r="C34" s="91"/>
      <c r="D34" s="91"/>
      <c r="E34" s="91"/>
      <c r="F34" s="91"/>
    </row>
    <row r="35" spans="1:6" ht="30" customHeight="1" thickBot="1">
      <c r="A35" s="6" t="s">
        <v>103</v>
      </c>
      <c r="B35" s="7" t="s">
        <v>48</v>
      </c>
      <c r="C35" s="7">
        <v>1</v>
      </c>
      <c r="D35" s="7">
        <v>4</v>
      </c>
      <c r="E35" s="7">
        <v>403.06</v>
      </c>
      <c r="F35" s="23">
        <f t="shared" ref="F35:F44" si="0">C35*D35*E35</f>
        <v>1612.24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6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 t="s">
        <v>65</v>
      </c>
      <c r="E49" s="37">
        <f>IF(ISBLANK(D49),0,(C49/100)*SUM(F35:F44))</f>
        <v>19.346879999999999</v>
      </c>
    </row>
    <row r="50" spans="1:8" ht="30" customHeight="1" thickBot="1">
      <c r="A50" s="22" t="s">
        <v>51</v>
      </c>
      <c r="B50" s="22"/>
      <c r="C50" s="38">
        <v>0</v>
      </c>
      <c r="D50" s="92">
        <f>(SUM(F35:F44)+SUM(E46:E49)+F65)*C50</f>
        <v>0</v>
      </c>
      <c r="E50" s="9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1631.59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4" t="s">
        <v>23</v>
      </c>
      <c r="B55" s="95"/>
      <c r="C55" s="96"/>
      <c r="D55" s="19" t="s">
        <v>24</v>
      </c>
      <c r="E55" s="19" t="s">
        <v>25</v>
      </c>
      <c r="F55" s="19" t="s">
        <v>26</v>
      </c>
    </row>
    <row r="56" spans="1:8" ht="30" customHeight="1" thickBot="1">
      <c r="A56" s="86"/>
      <c r="B56" s="87"/>
      <c r="C56" s="88"/>
      <c r="D56" s="41"/>
      <c r="E56" s="42"/>
      <c r="F56" s="42">
        <f t="shared" ref="F56:F64" si="2">D56*E56</f>
        <v>0</v>
      </c>
    </row>
    <row r="57" spans="1:8" ht="30" customHeight="1" thickBot="1">
      <c r="A57" s="86"/>
      <c r="B57" s="87"/>
      <c r="C57" s="88"/>
      <c r="D57" s="41"/>
      <c r="E57" s="42"/>
      <c r="F57" s="42">
        <f t="shared" si="2"/>
        <v>0</v>
      </c>
    </row>
    <row r="58" spans="1:8" ht="30" customHeight="1" thickBot="1">
      <c r="A58" s="86"/>
      <c r="B58" s="87"/>
      <c r="C58" s="88"/>
      <c r="D58" s="41"/>
      <c r="E58" s="42"/>
      <c r="F58" s="42">
        <f t="shared" si="2"/>
        <v>0</v>
      </c>
    </row>
    <row r="59" spans="1:8" ht="30" customHeight="1" thickBot="1">
      <c r="A59" s="86"/>
      <c r="B59" s="87"/>
      <c r="C59" s="88"/>
      <c r="D59" s="41"/>
      <c r="E59" s="42"/>
      <c r="F59" s="42">
        <f t="shared" si="2"/>
        <v>0</v>
      </c>
    </row>
    <row r="60" spans="1:8" ht="30" customHeight="1" thickBot="1">
      <c r="A60" s="86"/>
      <c r="B60" s="87"/>
      <c r="C60" s="88"/>
      <c r="D60" s="41"/>
      <c r="E60" s="42"/>
      <c r="F60" s="42">
        <f t="shared" si="2"/>
        <v>0</v>
      </c>
    </row>
    <row r="61" spans="1:8" ht="30" customHeight="1" thickBot="1">
      <c r="A61" s="86"/>
      <c r="B61" s="87"/>
      <c r="C61" s="88"/>
      <c r="D61" s="41"/>
      <c r="E61" s="42"/>
      <c r="F61" s="42">
        <f t="shared" si="2"/>
        <v>0</v>
      </c>
    </row>
    <row r="62" spans="1:8" ht="30" customHeight="1" thickBot="1">
      <c r="A62" s="86"/>
      <c r="B62" s="87"/>
      <c r="C62" s="88"/>
      <c r="D62" s="41"/>
      <c r="E62" s="42"/>
      <c r="F62" s="42">
        <f t="shared" si="2"/>
        <v>0</v>
      </c>
    </row>
    <row r="63" spans="1:8" ht="30" customHeight="1" thickBot="1">
      <c r="A63" s="86"/>
      <c r="B63" s="87"/>
      <c r="C63" s="88"/>
      <c r="D63" s="41"/>
      <c r="E63" s="42"/>
      <c r="F63" s="42">
        <f t="shared" si="2"/>
        <v>0</v>
      </c>
    </row>
    <row r="64" spans="1:8" ht="30" customHeight="1" thickBot="1">
      <c r="A64" s="86"/>
      <c r="B64" s="87"/>
      <c r="C64" s="88"/>
      <c r="D64" s="43"/>
      <c r="E64" s="44"/>
      <c r="F64" s="42">
        <f t="shared" si="2"/>
        <v>0</v>
      </c>
    </row>
    <row r="65" spans="1:6" ht="30" customHeight="1" thickBot="1">
      <c r="A65" s="98" t="s">
        <v>27</v>
      </c>
      <c r="B65" s="99"/>
      <c r="C65" s="100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1631.59</v>
      </c>
      <c r="D67" s="49"/>
      <c r="E67" s="32"/>
      <c r="F67" s="32"/>
    </row>
    <row r="68" spans="1:6" ht="15.75">
      <c r="A68" s="16"/>
    </row>
    <row r="69" spans="1:6" ht="60" customHeight="1">
      <c r="A69" s="97" t="s">
        <v>28</v>
      </c>
      <c r="B69" s="97"/>
      <c r="C69" s="97"/>
      <c r="D69" s="97"/>
      <c r="E69" s="97"/>
      <c r="F69" s="97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7" zoomScaleNormal="100" workbookViewId="0">
      <selection activeCell="D15" sqref="D1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3" t="s">
        <v>3</v>
      </c>
      <c r="B5" s="83"/>
      <c r="C5" s="83"/>
      <c r="D5" s="83"/>
      <c r="E5" s="83"/>
      <c r="F5" s="83"/>
    </row>
    <row r="7" spans="1:6" ht="27">
      <c r="A7" s="83" t="s">
        <v>4</v>
      </c>
      <c r="B7" s="83"/>
      <c r="C7" s="83"/>
      <c r="D7" s="83"/>
      <c r="E7" s="83"/>
      <c r="F7" s="83"/>
    </row>
    <row r="9" spans="1:6" ht="26.25">
      <c r="A9" s="2"/>
    </row>
    <row r="11" spans="1:6" ht="15.75">
      <c r="A11" s="4" t="s">
        <v>5</v>
      </c>
      <c r="B11" s="31"/>
      <c r="C11" s="84" t="s">
        <v>59</v>
      </c>
      <c r="D11" s="84"/>
      <c r="E11" s="84"/>
      <c r="F11" s="84"/>
    </row>
    <row r="13" spans="1:6">
      <c r="A13" s="3"/>
    </row>
    <row r="15" spans="1:6" ht="18.75">
      <c r="A15" s="52" t="s">
        <v>58</v>
      </c>
      <c r="D15" s="52"/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5" t="s">
        <v>36</v>
      </c>
      <c r="B27" s="85"/>
      <c r="C27" s="85"/>
      <c r="D27" s="85"/>
      <c r="E27" s="85"/>
      <c r="F27" s="85"/>
    </row>
    <row r="29" spans="1:6">
      <c r="A29" s="82"/>
      <c r="B29" s="82"/>
      <c r="C29" s="82"/>
      <c r="D29" s="82"/>
      <c r="E29" s="82"/>
      <c r="F29" s="82"/>
    </row>
    <row r="30" spans="1:6">
      <c r="A30" s="82"/>
      <c r="B30" s="82"/>
      <c r="C30" s="82"/>
      <c r="D30" s="82"/>
      <c r="E30" s="82"/>
      <c r="F30" s="82"/>
    </row>
    <row r="31" spans="1:6" ht="22.5">
      <c r="A31" s="89" t="s">
        <v>7</v>
      </c>
      <c r="B31" s="89"/>
      <c r="C31" s="89"/>
      <c r="D31" s="89"/>
      <c r="E31" s="89"/>
      <c r="F31" s="89"/>
    </row>
    <row r="32" spans="1:6" ht="16.5" thickBot="1">
      <c r="A32" s="5"/>
    </row>
    <row r="33" spans="1:6">
      <c r="A33" s="90" t="s">
        <v>8</v>
      </c>
      <c r="B33" s="90" t="s">
        <v>9</v>
      </c>
      <c r="C33" s="90" t="s">
        <v>10</v>
      </c>
      <c r="D33" s="90" t="s">
        <v>40</v>
      </c>
      <c r="E33" s="90" t="s">
        <v>11</v>
      </c>
      <c r="F33" s="90" t="s">
        <v>12</v>
      </c>
    </row>
    <row r="34" spans="1:6" ht="29.25" customHeight="1" thickBot="1">
      <c r="A34" s="91"/>
      <c r="B34" s="91"/>
      <c r="C34" s="91"/>
      <c r="D34" s="91"/>
      <c r="E34" s="91"/>
      <c r="F34" s="91"/>
    </row>
    <row r="35" spans="1:6" ht="30" customHeight="1" thickBot="1">
      <c r="A35" s="6"/>
      <c r="B35" s="7"/>
      <c r="C35" s="7"/>
      <c r="D35" s="7"/>
      <c r="E35" s="7"/>
      <c r="F35" s="23">
        <f t="shared" ref="F35:F43" si="0">C35*D35*E35</f>
        <v>0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/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6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</v>
      </c>
      <c r="D50" s="92">
        <f>(SUM(F35:F44)+SUM(E46:E49)+F65)*C50</f>
        <v>0</v>
      </c>
      <c r="E50" s="9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0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4" t="s">
        <v>23</v>
      </c>
      <c r="B55" s="95"/>
      <c r="C55" s="96"/>
      <c r="D55" s="19" t="s">
        <v>24</v>
      </c>
      <c r="E55" s="19" t="s">
        <v>25</v>
      </c>
      <c r="F55" s="19" t="s">
        <v>26</v>
      </c>
    </row>
    <row r="56" spans="1:8" ht="30" customHeight="1" thickBot="1">
      <c r="A56" s="86"/>
      <c r="B56" s="87"/>
      <c r="C56" s="88"/>
      <c r="D56" s="41"/>
      <c r="E56" s="42"/>
      <c r="F56" s="42">
        <f t="shared" ref="F56:F64" si="2">D56*E56</f>
        <v>0</v>
      </c>
    </row>
    <row r="57" spans="1:8" ht="30" customHeight="1" thickBot="1">
      <c r="A57" s="86"/>
      <c r="B57" s="87"/>
      <c r="C57" s="88"/>
      <c r="D57" s="41"/>
      <c r="E57" s="42"/>
      <c r="F57" s="42">
        <f t="shared" si="2"/>
        <v>0</v>
      </c>
    </row>
    <row r="58" spans="1:8" ht="30" customHeight="1" thickBot="1">
      <c r="A58" s="86"/>
      <c r="B58" s="87"/>
      <c r="C58" s="88"/>
      <c r="D58" s="41"/>
      <c r="E58" s="42"/>
      <c r="F58" s="42">
        <f t="shared" si="2"/>
        <v>0</v>
      </c>
    </row>
    <row r="59" spans="1:8" ht="30" customHeight="1" thickBot="1">
      <c r="A59" s="86"/>
      <c r="B59" s="87"/>
      <c r="C59" s="88"/>
      <c r="D59" s="41"/>
      <c r="E59" s="42"/>
      <c r="F59" s="42">
        <f t="shared" si="2"/>
        <v>0</v>
      </c>
    </row>
    <row r="60" spans="1:8" ht="30" customHeight="1" thickBot="1">
      <c r="A60" s="86"/>
      <c r="B60" s="87"/>
      <c r="C60" s="88"/>
      <c r="D60" s="41"/>
      <c r="E60" s="42"/>
      <c r="F60" s="42">
        <f t="shared" si="2"/>
        <v>0</v>
      </c>
    </row>
    <row r="61" spans="1:8" ht="30" customHeight="1" thickBot="1">
      <c r="A61" s="86"/>
      <c r="B61" s="87"/>
      <c r="C61" s="88"/>
      <c r="D61" s="41"/>
      <c r="E61" s="42"/>
      <c r="F61" s="42">
        <f t="shared" si="2"/>
        <v>0</v>
      </c>
    </row>
    <row r="62" spans="1:8" ht="30" customHeight="1" thickBot="1">
      <c r="A62" s="86"/>
      <c r="B62" s="87"/>
      <c r="C62" s="88"/>
      <c r="D62" s="41"/>
      <c r="E62" s="42"/>
      <c r="F62" s="42">
        <f t="shared" si="2"/>
        <v>0</v>
      </c>
    </row>
    <row r="63" spans="1:8" ht="30" customHeight="1" thickBot="1">
      <c r="A63" s="86"/>
      <c r="B63" s="87"/>
      <c r="C63" s="88"/>
      <c r="D63" s="41"/>
      <c r="E63" s="42"/>
      <c r="F63" s="42">
        <f t="shared" si="2"/>
        <v>0</v>
      </c>
    </row>
    <row r="64" spans="1:8" ht="30" customHeight="1" thickBot="1">
      <c r="A64" s="86"/>
      <c r="B64" s="87"/>
      <c r="C64" s="88"/>
      <c r="D64" s="43"/>
      <c r="E64" s="44"/>
      <c r="F64" s="42">
        <f t="shared" si="2"/>
        <v>0</v>
      </c>
    </row>
    <row r="65" spans="1:6" ht="30" customHeight="1" thickBot="1">
      <c r="A65" s="98" t="s">
        <v>27</v>
      </c>
      <c r="B65" s="99"/>
      <c r="C65" s="100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0</v>
      </c>
      <c r="D67" s="49"/>
      <c r="E67" s="32"/>
      <c r="F67" s="32"/>
    </row>
    <row r="68" spans="1:6" ht="15.75">
      <c r="A68" s="16"/>
    </row>
    <row r="69" spans="1:6" ht="60" customHeight="1">
      <c r="A69" s="97" t="s">
        <v>28</v>
      </c>
      <c r="B69" s="97"/>
      <c r="C69" s="97"/>
      <c r="D69" s="97"/>
      <c r="E69" s="97"/>
      <c r="F69" s="97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zoomScaleNormal="100" workbookViewId="0">
      <selection activeCell="D15" sqref="D1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3" t="s">
        <v>3</v>
      </c>
      <c r="B5" s="83"/>
      <c r="C5" s="83"/>
      <c r="D5" s="83"/>
      <c r="E5" s="83"/>
      <c r="F5" s="83"/>
    </row>
    <row r="7" spans="1:6" ht="27">
      <c r="A7" s="83" t="s">
        <v>4</v>
      </c>
      <c r="B7" s="83"/>
      <c r="C7" s="83"/>
      <c r="D7" s="83"/>
      <c r="E7" s="83"/>
      <c r="F7" s="83"/>
    </row>
    <row r="9" spans="1:6" ht="26.25">
      <c r="A9" s="2"/>
    </row>
    <row r="11" spans="1:6" ht="15.75">
      <c r="A11" s="4" t="s">
        <v>5</v>
      </c>
      <c r="B11" s="31"/>
      <c r="C11" s="84" t="s">
        <v>60</v>
      </c>
      <c r="D11" s="84"/>
      <c r="E11" s="84"/>
      <c r="F11" s="84"/>
    </row>
    <row r="13" spans="1:6">
      <c r="A13" s="3"/>
    </row>
    <row r="15" spans="1:6" ht="18.75">
      <c r="A15" s="52" t="s">
        <v>58</v>
      </c>
      <c r="D15" s="52"/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5" t="s">
        <v>36</v>
      </c>
      <c r="B27" s="85"/>
      <c r="C27" s="85"/>
      <c r="D27" s="85"/>
      <c r="E27" s="85"/>
      <c r="F27" s="85"/>
    </row>
    <row r="29" spans="1:6">
      <c r="A29" s="82"/>
      <c r="B29" s="82"/>
      <c r="C29" s="82"/>
      <c r="D29" s="82"/>
      <c r="E29" s="82"/>
      <c r="F29" s="82"/>
    </row>
    <row r="30" spans="1:6">
      <c r="A30" s="82"/>
      <c r="B30" s="82"/>
      <c r="C30" s="82"/>
      <c r="D30" s="82"/>
      <c r="E30" s="82"/>
      <c r="F30" s="82"/>
    </row>
    <row r="31" spans="1:6" ht="22.5">
      <c r="A31" s="89" t="s">
        <v>7</v>
      </c>
      <c r="B31" s="89"/>
      <c r="C31" s="89"/>
      <c r="D31" s="89"/>
      <c r="E31" s="89"/>
      <c r="F31" s="89"/>
    </row>
    <row r="32" spans="1:6" ht="16.5" thickBot="1">
      <c r="A32" s="5"/>
    </row>
    <row r="33" spans="1:6">
      <c r="A33" s="90" t="s">
        <v>8</v>
      </c>
      <c r="B33" s="90" t="s">
        <v>9</v>
      </c>
      <c r="C33" s="90" t="s">
        <v>10</v>
      </c>
      <c r="D33" s="90" t="s">
        <v>40</v>
      </c>
      <c r="E33" s="90" t="s">
        <v>11</v>
      </c>
      <c r="F33" s="90" t="s">
        <v>12</v>
      </c>
    </row>
    <row r="34" spans="1:6" ht="29.25" customHeight="1" thickBot="1">
      <c r="A34" s="91"/>
      <c r="B34" s="91"/>
      <c r="C34" s="91"/>
      <c r="D34" s="91"/>
      <c r="E34" s="91"/>
      <c r="F34" s="91"/>
    </row>
    <row r="35" spans="1:6" ht="30" customHeight="1" thickBot="1">
      <c r="A35" s="6"/>
      <c r="B35" s="7"/>
      <c r="C35" s="7"/>
      <c r="D35" s="7"/>
      <c r="E35" s="7"/>
      <c r="F35" s="23">
        <f t="shared" ref="F35:F44" si="0">C35*D35*E35</f>
        <v>0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6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</v>
      </c>
      <c r="D50" s="92">
        <f>(SUM(F35:F44)+SUM(E46:E49)+F65)*C50</f>
        <v>0</v>
      </c>
      <c r="E50" s="9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0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4" t="s">
        <v>23</v>
      </c>
      <c r="B55" s="95"/>
      <c r="C55" s="96"/>
      <c r="D55" s="19" t="s">
        <v>24</v>
      </c>
      <c r="E55" s="19" t="s">
        <v>25</v>
      </c>
      <c r="F55" s="19" t="s">
        <v>26</v>
      </c>
    </row>
    <row r="56" spans="1:8" ht="30" customHeight="1" thickBot="1">
      <c r="A56" s="86"/>
      <c r="B56" s="87"/>
      <c r="C56" s="88"/>
      <c r="D56" s="41"/>
      <c r="E56" s="42"/>
      <c r="F56" s="42"/>
    </row>
    <row r="57" spans="1:8" ht="30" customHeight="1" thickBot="1">
      <c r="A57" s="86"/>
      <c r="B57" s="87"/>
      <c r="C57" s="88"/>
      <c r="D57" s="41"/>
      <c r="E57" s="42"/>
      <c r="F57" s="42">
        <f t="shared" ref="F57:F64" si="2">D57*E57</f>
        <v>0</v>
      </c>
    </row>
    <row r="58" spans="1:8" ht="30" customHeight="1" thickBot="1">
      <c r="A58" s="86"/>
      <c r="B58" s="87"/>
      <c r="C58" s="88"/>
      <c r="D58" s="41"/>
      <c r="E58" s="42"/>
      <c r="F58" s="42">
        <f t="shared" si="2"/>
        <v>0</v>
      </c>
    </row>
    <row r="59" spans="1:8" ht="30" customHeight="1" thickBot="1">
      <c r="A59" s="86"/>
      <c r="B59" s="87"/>
      <c r="C59" s="88"/>
      <c r="D59" s="41"/>
      <c r="E59" s="42"/>
      <c r="F59" s="42">
        <f t="shared" si="2"/>
        <v>0</v>
      </c>
    </row>
    <row r="60" spans="1:8" ht="30" customHeight="1" thickBot="1">
      <c r="A60" s="86"/>
      <c r="B60" s="87"/>
      <c r="C60" s="88"/>
      <c r="D60" s="41"/>
      <c r="E60" s="42"/>
      <c r="F60" s="42">
        <f t="shared" si="2"/>
        <v>0</v>
      </c>
    </row>
    <row r="61" spans="1:8" ht="30" customHeight="1" thickBot="1">
      <c r="A61" s="86"/>
      <c r="B61" s="87"/>
      <c r="C61" s="88"/>
      <c r="D61" s="41"/>
      <c r="E61" s="42"/>
      <c r="F61" s="42">
        <f t="shared" si="2"/>
        <v>0</v>
      </c>
    </row>
    <row r="62" spans="1:8" ht="30" customHeight="1" thickBot="1">
      <c r="A62" s="86"/>
      <c r="B62" s="87"/>
      <c r="C62" s="88"/>
      <c r="D62" s="41"/>
      <c r="E62" s="42"/>
      <c r="F62" s="42">
        <f t="shared" si="2"/>
        <v>0</v>
      </c>
    </row>
    <row r="63" spans="1:8" ht="30" customHeight="1" thickBot="1">
      <c r="A63" s="86"/>
      <c r="B63" s="87"/>
      <c r="C63" s="88"/>
      <c r="D63" s="41"/>
      <c r="E63" s="42"/>
      <c r="F63" s="42">
        <f t="shared" si="2"/>
        <v>0</v>
      </c>
    </row>
    <row r="64" spans="1:8" ht="30" customHeight="1" thickBot="1">
      <c r="A64" s="86"/>
      <c r="B64" s="87"/>
      <c r="C64" s="88"/>
      <c r="D64" s="43"/>
      <c r="E64" s="44"/>
      <c r="F64" s="42">
        <f t="shared" si="2"/>
        <v>0</v>
      </c>
    </row>
    <row r="65" spans="1:6" ht="30" customHeight="1" thickBot="1">
      <c r="A65" s="98" t="s">
        <v>27</v>
      </c>
      <c r="B65" s="99"/>
      <c r="C65" s="100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0</v>
      </c>
      <c r="D67" s="49"/>
      <c r="E67" s="32"/>
      <c r="F67" s="32"/>
    </row>
    <row r="68" spans="1:6" ht="15.75">
      <c r="A68" s="16"/>
    </row>
    <row r="69" spans="1:6" ht="60" customHeight="1">
      <c r="A69" s="97" t="s">
        <v>28</v>
      </c>
      <c r="B69" s="97"/>
      <c r="C69" s="97"/>
      <c r="D69" s="97"/>
      <c r="E69" s="97"/>
      <c r="F69" s="97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43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3" t="s">
        <v>3</v>
      </c>
      <c r="B5" s="83"/>
      <c r="C5" s="83"/>
      <c r="D5" s="83"/>
      <c r="E5" s="83"/>
      <c r="F5" s="83"/>
    </row>
    <row r="7" spans="1:6" ht="27">
      <c r="A7" s="83" t="s">
        <v>4</v>
      </c>
      <c r="B7" s="83"/>
      <c r="C7" s="83"/>
      <c r="D7" s="83"/>
      <c r="E7" s="83"/>
      <c r="F7" s="83"/>
    </row>
    <row r="9" spans="1:6" ht="26.25">
      <c r="A9" s="2"/>
    </row>
    <row r="11" spans="1:6" ht="15.75">
      <c r="A11" s="4" t="s">
        <v>5</v>
      </c>
      <c r="B11" s="31"/>
      <c r="C11" s="84" t="s">
        <v>113</v>
      </c>
      <c r="D11" s="84"/>
      <c r="E11" s="84"/>
      <c r="F11" s="84"/>
    </row>
    <row r="13" spans="1:6">
      <c r="A13" s="3"/>
    </row>
    <row r="15" spans="1:6" ht="18.75">
      <c r="A15" s="52" t="s">
        <v>58</v>
      </c>
      <c r="D15" s="52" t="s">
        <v>114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5" t="s">
        <v>36</v>
      </c>
      <c r="B27" s="85"/>
      <c r="C27" s="85"/>
      <c r="D27" s="85"/>
      <c r="E27" s="85"/>
      <c r="F27" s="85"/>
    </row>
    <row r="29" spans="1:6">
      <c r="A29" s="82"/>
      <c r="B29" s="82"/>
      <c r="C29" s="82"/>
      <c r="D29" s="82"/>
      <c r="E29" s="82"/>
      <c r="F29" s="82"/>
    </row>
    <row r="30" spans="1:6">
      <c r="A30" s="82"/>
      <c r="B30" s="82"/>
      <c r="C30" s="82"/>
      <c r="D30" s="82"/>
      <c r="E30" s="82"/>
      <c r="F30" s="82"/>
    </row>
    <row r="31" spans="1:6" ht="22.5">
      <c r="A31" s="89" t="s">
        <v>7</v>
      </c>
      <c r="B31" s="89"/>
      <c r="C31" s="89"/>
      <c r="D31" s="89"/>
      <c r="E31" s="89"/>
      <c r="F31" s="89"/>
    </row>
    <row r="32" spans="1:6" ht="16.5" thickBot="1">
      <c r="A32" s="5"/>
    </row>
    <row r="33" spans="1:6">
      <c r="A33" s="90" t="s">
        <v>8</v>
      </c>
      <c r="B33" s="90" t="s">
        <v>9</v>
      </c>
      <c r="C33" s="90" t="s">
        <v>10</v>
      </c>
      <c r="D33" s="90" t="s">
        <v>40</v>
      </c>
      <c r="E33" s="90" t="s">
        <v>11</v>
      </c>
      <c r="F33" s="90" t="s">
        <v>12</v>
      </c>
    </row>
    <row r="34" spans="1:6" ht="29.25" customHeight="1" thickBot="1">
      <c r="A34" s="91"/>
      <c r="B34" s="91"/>
      <c r="C34" s="91"/>
      <c r="D34" s="91"/>
      <c r="E34" s="91"/>
      <c r="F34" s="91"/>
    </row>
    <row r="35" spans="1:6" ht="30" customHeight="1" thickBot="1">
      <c r="A35" s="6" t="s">
        <v>112</v>
      </c>
      <c r="B35" s="7"/>
      <c r="C35" s="7"/>
      <c r="D35" s="7"/>
      <c r="E35" s="7"/>
      <c r="F35" s="23">
        <v>465.06900000000002</v>
      </c>
    </row>
    <row r="36" spans="1:6" ht="30" customHeight="1" thickBot="1">
      <c r="A36" s="6"/>
      <c r="B36" s="7"/>
      <c r="C36" s="7"/>
      <c r="D36" s="7"/>
      <c r="E36" s="7"/>
      <c r="F36" s="23">
        <f t="shared" ref="F36:F44" si="0">C36*D36*E36</f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6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</v>
      </c>
      <c r="D50" s="92">
        <f>(SUM(F35:F44)+SUM(E46:E49)+F65)*C50</f>
        <v>0</v>
      </c>
      <c r="E50" s="9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465.07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4" t="s">
        <v>23</v>
      </c>
      <c r="B55" s="95"/>
      <c r="C55" s="96"/>
      <c r="D55" s="66" t="s">
        <v>24</v>
      </c>
      <c r="E55" s="66" t="s">
        <v>25</v>
      </c>
      <c r="F55" s="66" t="s">
        <v>26</v>
      </c>
    </row>
    <row r="56" spans="1:8" ht="30" customHeight="1" thickBot="1">
      <c r="A56" s="86"/>
      <c r="B56" s="87"/>
      <c r="C56" s="88"/>
      <c r="D56" s="41"/>
      <c r="E56" s="42"/>
      <c r="F56" s="42"/>
    </row>
    <row r="57" spans="1:8" ht="30" customHeight="1" thickBot="1">
      <c r="A57" s="86"/>
      <c r="B57" s="87"/>
      <c r="C57" s="88"/>
      <c r="D57" s="41"/>
      <c r="E57" s="42"/>
      <c r="F57" s="42">
        <f t="shared" ref="F57:F64" si="2">D57*E57</f>
        <v>0</v>
      </c>
    </row>
    <row r="58" spans="1:8" ht="30" customHeight="1" thickBot="1">
      <c r="A58" s="86"/>
      <c r="B58" s="87"/>
      <c r="C58" s="88"/>
      <c r="D58" s="41"/>
      <c r="E58" s="42"/>
      <c r="F58" s="42">
        <f t="shared" si="2"/>
        <v>0</v>
      </c>
    </row>
    <row r="59" spans="1:8" ht="30" customHeight="1" thickBot="1">
      <c r="A59" s="86"/>
      <c r="B59" s="87"/>
      <c r="C59" s="88"/>
      <c r="D59" s="41"/>
      <c r="E59" s="42"/>
      <c r="F59" s="42">
        <f t="shared" si="2"/>
        <v>0</v>
      </c>
    </row>
    <row r="60" spans="1:8" ht="30" customHeight="1" thickBot="1">
      <c r="A60" s="86"/>
      <c r="B60" s="87"/>
      <c r="C60" s="88"/>
      <c r="D60" s="41"/>
      <c r="E60" s="42"/>
      <c r="F60" s="42">
        <f t="shared" si="2"/>
        <v>0</v>
      </c>
    </row>
    <row r="61" spans="1:8" ht="30" customHeight="1" thickBot="1">
      <c r="A61" s="86"/>
      <c r="B61" s="87"/>
      <c r="C61" s="88"/>
      <c r="D61" s="41"/>
      <c r="E61" s="42"/>
      <c r="F61" s="42">
        <f t="shared" si="2"/>
        <v>0</v>
      </c>
    </row>
    <row r="62" spans="1:8" ht="30" customHeight="1" thickBot="1">
      <c r="A62" s="86"/>
      <c r="B62" s="87"/>
      <c r="C62" s="88"/>
      <c r="D62" s="41"/>
      <c r="E62" s="42"/>
      <c r="F62" s="42">
        <f t="shared" si="2"/>
        <v>0</v>
      </c>
    </row>
    <row r="63" spans="1:8" ht="30" customHeight="1" thickBot="1">
      <c r="A63" s="86"/>
      <c r="B63" s="87"/>
      <c r="C63" s="88"/>
      <c r="D63" s="41"/>
      <c r="E63" s="42"/>
      <c r="F63" s="42">
        <f t="shared" si="2"/>
        <v>0</v>
      </c>
    </row>
    <row r="64" spans="1:8" ht="30" customHeight="1" thickBot="1">
      <c r="A64" s="86"/>
      <c r="B64" s="87"/>
      <c r="C64" s="88"/>
      <c r="D64" s="43"/>
      <c r="E64" s="44"/>
      <c r="F64" s="42">
        <f t="shared" si="2"/>
        <v>0</v>
      </c>
    </row>
    <row r="65" spans="1:6" ht="30" customHeight="1" thickBot="1">
      <c r="A65" s="98" t="s">
        <v>27</v>
      </c>
      <c r="B65" s="99"/>
      <c r="C65" s="100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465.07</v>
      </c>
      <c r="D67" s="49"/>
      <c r="E67" s="32"/>
      <c r="F67" s="32"/>
    </row>
    <row r="68" spans="1:6" ht="15.75">
      <c r="A68" s="16"/>
    </row>
    <row r="69" spans="1:6" ht="60" customHeight="1">
      <c r="A69" s="97" t="s">
        <v>28</v>
      </c>
      <c r="B69" s="97"/>
      <c r="C69" s="97"/>
      <c r="D69" s="97"/>
      <c r="E69" s="97"/>
      <c r="F69" s="97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8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3" t="s">
        <v>3</v>
      </c>
      <c r="B5" s="83"/>
      <c r="C5" s="83"/>
      <c r="D5" s="83"/>
      <c r="E5" s="83"/>
      <c r="F5" s="83"/>
    </row>
    <row r="7" spans="1:6" ht="27">
      <c r="A7" s="83" t="s">
        <v>4</v>
      </c>
      <c r="B7" s="83"/>
      <c r="C7" s="83"/>
      <c r="D7" s="83"/>
      <c r="E7" s="83"/>
      <c r="F7" s="83"/>
    </row>
    <row r="9" spans="1:6" ht="26.25">
      <c r="A9" s="2"/>
    </row>
    <row r="11" spans="1:6" ht="15.75">
      <c r="A11" s="4" t="s">
        <v>5</v>
      </c>
      <c r="B11" s="31"/>
      <c r="C11" s="84" t="s">
        <v>116</v>
      </c>
      <c r="D11" s="84"/>
      <c r="E11" s="84"/>
      <c r="F11" s="84"/>
    </row>
    <row r="13" spans="1:6">
      <c r="A13" s="3"/>
    </row>
    <row r="15" spans="1:6" ht="18.75">
      <c r="A15" s="52" t="s">
        <v>58</v>
      </c>
      <c r="D15" s="52" t="s">
        <v>114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5" t="s">
        <v>36</v>
      </c>
      <c r="B27" s="85"/>
      <c r="C27" s="85"/>
      <c r="D27" s="85"/>
      <c r="E27" s="85"/>
      <c r="F27" s="85"/>
    </row>
    <row r="29" spans="1:6">
      <c r="A29" s="82"/>
      <c r="B29" s="82"/>
      <c r="C29" s="82"/>
      <c r="D29" s="82"/>
      <c r="E29" s="82"/>
      <c r="F29" s="82"/>
    </row>
    <row r="30" spans="1:6">
      <c r="A30" s="82"/>
      <c r="B30" s="82"/>
      <c r="C30" s="82"/>
      <c r="D30" s="82"/>
      <c r="E30" s="82"/>
      <c r="F30" s="82"/>
    </row>
    <row r="31" spans="1:6" ht="22.5">
      <c r="A31" s="89" t="s">
        <v>7</v>
      </c>
      <c r="B31" s="89"/>
      <c r="C31" s="89"/>
      <c r="D31" s="89"/>
      <c r="E31" s="89"/>
      <c r="F31" s="89"/>
    </row>
    <row r="32" spans="1:6" ht="16.5" thickBot="1">
      <c r="A32" s="5"/>
    </row>
    <row r="33" spans="1:6">
      <c r="A33" s="90" t="s">
        <v>8</v>
      </c>
      <c r="B33" s="90" t="s">
        <v>9</v>
      </c>
      <c r="C33" s="90" t="s">
        <v>10</v>
      </c>
      <c r="D33" s="90" t="s">
        <v>40</v>
      </c>
      <c r="E33" s="90" t="s">
        <v>11</v>
      </c>
      <c r="F33" s="90" t="s">
        <v>12</v>
      </c>
    </row>
    <row r="34" spans="1:6" ht="29.25" customHeight="1" thickBot="1">
      <c r="A34" s="91"/>
      <c r="B34" s="91"/>
      <c r="C34" s="91"/>
      <c r="D34" s="91"/>
      <c r="E34" s="91"/>
      <c r="F34" s="91"/>
    </row>
    <row r="35" spans="1:6" ht="30" customHeight="1" thickBot="1">
      <c r="A35" s="6" t="s">
        <v>115</v>
      </c>
      <c r="B35" s="7"/>
      <c r="C35" s="7"/>
      <c r="D35" s="7"/>
      <c r="E35" s="7"/>
      <c r="F35" s="23">
        <v>78.44</v>
      </c>
    </row>
    <row r="36" spans="1:6" ht="30" customHeight="1" thickBot="1">
      <c r="A36" s="6"/>
      <c r="B36" s="7"/>
      <c r="C36" s="7"/>
      <c r="D36" s="7"/>
      <c r="E36" s="7"/>
      <c r="F36" s="23">
        <f t="shared" ref="F36:F44" si="0">C36*D36*E36</f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6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</v>
      </c>
      <c r="D50" s="92">
        <f>(SUM(F35:F44)+SUM(E46:E49)+F65)*C50</f>
        <v>0</v>
      </c>
      <c r="E50" s="9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78.44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4" t="s">
        <v>23</v>
      </c>
      <c r="B55" s="95"/>
      <c r="C55" s="96"/>
      <c r="D55" s="68" t="s">
        <v>24</v>
      </c>
      <c r="E55" s="68" t="s">
        <v>25</v>
      </c>
      <c r="F55" s="68" t="s">
        <v>26</v>
      </c>
    </row>
    <row r="56" spans="1:8" ht="30" customHeight="1" thickBot="1">
      <c r="A56" s="86"/>
      <c r="B56" s="87"/>
      <c r="C56" s="88"/>
      <c r="D56" s="41"/>
      <c r="E56" s="42"/>
      <c r="F56" s="42"/>
    </row>
    <row r="57" spans="1:8" ht="30" customHeight="1" thickBot="1">
      <c r="A57" s="86"/>
      <c r="B57" s="87"/>
      <c r="C57" s="88"/>
      <c r="D57" s="41"/>
      <c r="E57" s="42"/>
      <c r="F57" s="42">
        <f t="shared" ref="F57:F64" si="2">D57*E57</f>
        <v>0</v>
      </c>
    </row>
    <row r="58" spans="1:8" ht="30" customHeight="1" thickBot="1">
      <c r="A58" s="86"/>
      <c r="B58" s="87"/>
      <c r="C58" s="88"/>
      <c r="D58" s="41"/>
      <c r="E58" s="42"/>
      <c r="F58" s="42">
        <f t="shared" si="2"/>
        <v>0</v>
      </c>
    </row>
    <row r="59" spans="1:8" ht="30" customHeight="1" thickBot="1">
      <c r="A59" s="86"/>
      <c r="B59" s="87"/>
      <c r="C59" s="88"/>
      <c r="D59" s="41"/>
      <c r="E59" s="42"/>
      <c r="F59" s="42">
        <f t="shared" si="2"/>
        <v>0</v>
      </c>
    </row>
    <row r="60" spans="1:8" ht="30" customHeight="1" thickBot="1">
      <c r="A60" s="86"/>
      <c r="B60" s="87"/>
      <c r="C60" s="88"/>
      <c r="D60" s="41"/>
      <c r="E60" s="42"/>
      <c r="F60" s="42">
        <f t="shared" si="2"/>
        <v>0</v>
      </c>
    </row>
    <row r="61" spans="1:8" ht="30" customHeight="1" thickBot="1">
      <c r="A61" s="86"/>
      <c r="B61" s="87"/>
      <c r="C61" s="88"/>
      <c r="D61" s="41"/>
      <c r="E61" s="42"/>
      <c r="F61" s="42">
        <f t="shared" si="2"/>
        <v>0</v>
      </c>
    </row>
    <row r="62" spans="1:8" ht="30" customHeight="1" thickBot="1">
      <c r="A62" s="86"/>
      <c r="B62" s="87"/>
      <c r="C62" s="88"/>
      <c r="D62" s="41"/>
      <c r="E62" s="42"/>
      <c r="F62" s="42">
        <f t="shared" si="2"/>
        <v>0</v>
      </c>
    </row>
    <row r="63" spans="1:8" ht="30" customHeight="1" thickBot="1">
      <c r="A63" s="86"/>
      <c r="B63" s="87"/>
      <c r="C63" s="88"/>
      <c r="D63" s="41"/>
      <c r="E63" s="42"/>
      <c r="F63" s="42">
        <f t="shared" si="2"/>
        <v>0</v>
      </c>
    </row>
    <row r="64" spans="1:8" ht="30" customHeight="1" thickBot="1">
      <c r="A64" s="86"/>
      <c r="B64" s="87"/>
      <c r="C64" s="88"/>
      <c r="D64" s="43"/>
      <c r="E64" s="44"/>
      <c r="F64" s="42">
        <f t="shared" si="2"/>
        <v>0</v>
      </c>
    </row>
    <row r="65" spans="1:6" ht="30" customHeight="1" thickBot="1">
      <c r="A65" s="98" t="s">
        <v>27</v>
      </c>
      <c r="B65" s="99"/>
      <c r="C65" s="100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78.44</v>
      </c>
      <c r="D67" s="49"/>
      <c r="E67" s="32"/>
      <c r="F67" s="32"/>
    </row>
    <row r="68" spans="1:6" ht="15.75">
      <c r="A68" s="16"/>
    </row>
    <row r="69" spans="1:6" ht="60" customHeight="1">
      <c r="A69" s="97" t="s">
        <v>28</v>
      </c>
      <c r="B69" s="97"/>
      <c r="C69" s="97"/>
      <c r="D69" s="97"/>
      <c r="E69" s="97"/>
      <c r="F69" s="97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zoomScaleNormal="100" workbookViewId="0">
      <selection activeCell="C11" sqref="C11:F11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3" t="s">
        <v>3</v>
      </c>
      <c r="B5" s="83"/>
      <c r="C5" s="83"/>
      <c r="D5" s="83"/>
      <c r="E5" s="83"/>
      <c r="F5" s="83"/>
    </row>
    <row r="7" spans="1:6" ht="27">
      <c r="A7" s="83" t="s">
        <v>4</v>
      </c>
      <c r="B7" s="83"/>
      <c r="C7" s="83"/>
      <c r="D7" s="83"/>
      <c r="E7" s="83"/>
      <c r="F7" s="83"/>
    </row>
    <row r="9" spans="1:6" ht="26.25">
      <c r="A9" s="2"/>
    </row>
    <row r="11" spans="1:6" ht="15.75">
      <c r="A11" s="4" t="s">
        <v>5</v>
      </c>
      <c r="B11" s="31"/>
      <c r="C11" s="84" t="s">
        <v>118</v>
      </c>
      <c r="D11" s="84"/>
      <c r="E11" s="84"/>
      <c r="F11" s="84"/>
    </row>
    <row r="13" spans="1:6">
      <c r="A13" s="3"/>
    </row>
    <row r="15" spans="1:6" ht="18.75">
      <c r="A15" s="52" t="s">
        <v>58</v>
      </c>
      <c r="D15" s="52" t="s">
        <v>114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5" t="s">
        <v>36</v>
      </c>
      <c r="B27" s="85"/>
      <c r="C27" s="85"/>
      <c r="D27" s="85"/>
      <c r="E27" s="85"/>
      <c r="F27" s="85"/>
    </row>
    <row r="29" spans="1:6">
      <c r="A29" s="82"/>
      <c r="B29" s="82"/>
      <c r="C29" s="82"/>
      <c r="D29" s="82"/>
      <c r="E29" s="82"/>
      <c r="F29" s="82"/>
    </row>
    <row r="30" spans="1:6">
      <c r="A30" s="82"/>
      <c r="B30" s="82"/>
      <c r="C30" s="82"/>
      <c r="D30" s="82"/>
      <c r="E30" s="82"/>
      <c r="F30" s="82"/>
    </row>
    <row r="31" spans="1:6" ht="22.5">
      <c r="A31" s="89" t="s">
        <v>7</v>
      </c>
      <c r="B31" s="89"/>
      <c r="C31" s="89"/>
      <c r="D31" s="89"/>
      <c r="E31" s="89"/>
      <c r="F31" s="89"/>
    </row>
    <row r="32" spans="1:6" ht="16.5" thickBot="1">
      <c r="A32" s="5"/>
    </row>
    <row r="33" spans="1:6">
      <c r="A33" s="90" t="s">
        <v>8</v>
      </c>
      <c r="B33" s="90" t="s">
        <v>9</v>
      </c>
      <c r="C33" s="90" t="s">
        <v>10</v>
      </c>
      <c r="D33" s="90" t="s">
        <v>40</v>
      </c>
      <c r="E33" s="90" t="s">
        <v>11</v>
      </c>
      <c r="F33" s="90" t="s">
        <v>12</v>
      </c>
    </row>
    <row r="34" spans="1:6" ht="29.25" customHeight="1" thickBot="1">
      <c r="A34" s="91"/>
      <c r="B34" s="91"/>
      <c r="C34" s="91"/>
      <c r="D34" s="91"/>
      <c r="E34" s="91"/>
      <c r="F34" s="91"/>
    </row>
    <row r="35" spans="1:6" ht="30" customHeight="1" thickBot="1">
      <c r="A35" s="6" t="s">
        <v>117</v>
      </c>
      <c r="B35" s="7"/>
      <c r="C35" s="7">
        <v>1</v>
      </c>
      <c r="D35" s="7">
        <v>0.5</v>
      </c>
      <c r="E35" s="7">
        <v>200.04</v>
      </c>
      <c r="F35" s="23">
        <f t="shared" ref="F35:F44" si="0">C35*D35*E35</f>
        <v>100.02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57" t="s">
        <v>65</v>
      </c>
      <c r="E48" s="37">
        <f t="shared" si="1"/>
        <v>1.20024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</v>
      </c>
      <c r="D50" s="92">
        <f>(SUM(F35:F44)+SUM(E46:E49)+F65)*C50</f>
        <v>0</v>
      </c>
      <c r="E50" s="9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101.22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4" t="s">
        <v>23</v>
      </c>
      <c r="B55" s="95"/>
      <c r="C55" s="96"/>
      <c r="D55" s="70" t="s">
        <v>24</v>
      </c>
      <c r="E55" s="70" t="s">
        <v>25</v>
      </c>
      <c r="F55" s="70" t="s">
        <v>26</v>
      </c>
    </row>
    <row r="56" spans="1:8" ht="30" customHeight="1" thickBot="1">
      <c r="A56" s="86"/>
      <c r="B56" s="87"/>
      <c r="C56" s="88"/>
      <c r="D56" s="41"/>
      <c r="E56" s="42"/>
      <c r="F56" s="42"/>
    </row>
    <row r="57" spans="1:8" ht="30" customHeight="1" thickBot="1">
      <c r="A57" s="86"/>
      <c r="B57" s="87"/>
      <c r="C57" s="88"/>
      <c r="D57" s="41"/>
      <c r="E57" s="42"/>
      <c r="F57" s="42">
        <f t="shared" ref="F57:F64" si="2">D57*E57</f>
        <v>0</v>
      </c>
    </row>
    <row r="58" spans="1:8" ht="30" customHeight="1" thickBot="1">
      <c r="A58" s="86"/>
      <c r="B58" s="87"/>
      <c r="C58" s="88"/>
      <c r="D58" s="41"/>
      <c r="E58" s="42"/>
      <c r="F58" s="42">
        <f t="shared" si="2"/>
        <v>0</v>
      </c>
    </row>
    <row r="59" spans="1:8" ht="30" customHeight="1" thickBot="1">
      <c r="A59" s="86"/>
      <c r="B59" s="87"/>
      <c r="C59" s="88"/>
      <c r="D59" s="41"/>
      <c r="E59" s="42"/>
      <c r="F59" s="42">
        <f t="shared" si="2"/>
        <v>0</v>
      </c>
    </row>
    <row r="60" spans="1:8" ht="30" customHeight="1" thickBot="1">
      <c r="A60" s="86"/>
      <c r="B60" s="87"/>
      <c r="C60" s="88"/>
      <c r="D60" s="41"/>
      <c r="E60" s="42"/>
      <c r="F60" s="42">
        <f t="shared" si="2"/>
        <v>0</v>
      </c>
    </row>
    <row r="61" spans="1:8" ht="30" customHeight="1" thickBot="1">
      <c r="A61" s="86"/>
      <c r="B61" s="87"/>
      <c r="C61" s="88"/>
      <c r="D61" s="41"/>
      <c r="E61" s="42"/>
      <c r="F61" s="42">
        <f t="shared" si="2"/>
        <v>0</v>
      </c>
    </row>
    <row r="62" spans="1:8" ht="30" customHeight="1" thickBot="1">
      <c r="A62" s="86"/>
      <c r="B62" s="87"/>
      <c r="C62" s="88"/>
      <c r="D62" s="41"/>
      <c r="E62" s="42"/>
      <c r="F62" s="42">
        <f t="shared" si="2"/>
        <v>0</v>
      </c>
    </row>
    <row r="63" spans="1:8" ht="30" customHeight="1" thickBot="1">
      <c r="A63" s="86"/>
      <c r="B63" s="87"/>
      <c r="C63" s="88"/>
      <c r="D63" s="41"/>
      <c r="E63" s="42"/>
      <c r="F63" s="42">
        <f t="shared" si="2"/>
        <v>0</v>
      </c>
    </row>
    <row r="64" spans="1:8" ht="30" customHeight="1" thickBot="1">
      <c r="A64" s="86"/>
      <c r="B64" s="87"/>
      <c r="C64" s="88"/>
      <c r="D64" s="43"/>
      <c r="E64" s="44"/>
      <c r="F64" s="42">
        <f t="shared" si="2"/>
        <v>0</v>
      </c>
    </row>
    <row r="65" spans="1:6" ht="30" customHeight="1" thickBot="1">
      <c r="A65" s="98" t="s">
        <v>27</v>
      </c>
      <c r="B65" s="99"/>
      <c r="C65" s="100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101.22</v>
      </c>
      <c r="D67" s="49"/>
      <c r="E67" s="32"/>
      <c r="F67" s="32"/>
    </row>
    <row r="68" spans="1:6" ht="15.75">
      <c r="A68" s="16"/>
    </row>
    <row r="69" spans="1:6" ht="60" customHeight="1">
      <c r="A69" s="97" t="s">
        <v>28</v>
      </c>
      <c r="B69" s="97"/>
      <c r="C69" s="97"/>
      <c r="D69" s="97"/>
      <c r="E69" s="97"/>
      <c r="F69" s="97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46" zoomScaleNormal="100" workbookViewId="0">
      <selection activeCell="A35" sqref="A35:A44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3" t="s">
        <v>3</v>
      </c>
      <c r="B5" s="83"/>
      <c r="C5" s="83"/>
      <c r="D5" s="83"/>
      <c r="E5" s="83"/>
      <c r="F5" s="83"/>
    </row>
    <row r="7" spans="1:6" ht="27">
      <c r="A7" s="83" t="s">
        <v>4</v>
      </c>
      <c r="B7" s="83"/>
      <c r="C7" s="83"/>
      <c r="D7" s="83"/>
      <c r="E7" s="83"/>
      <c r="F7" s="83"/>
    </row>
    <row r="9" spans="1:6" ht="26.25">
      <c r="A9" s="2"/>
    </row>
    <row r="11" spans="1:6" ht="15.75">
      <c r="A11" s="4" t="s">
        <v>5</v>
      </c>
      <c r="B11" s="31"/>
      <c r="C11" s="84" t="s">
        <v>87</v>
      </c>
      <c r="D11" s="84"/>
      <c r="E11" s="84"/>
      <c r="F11" s="84"/>
    </row>
    <row r="13" spans="1:6">
      <c r="A13" s="3"/>
    </row>
    <row r="15" spans="1:6" ht="18.75">
      <c r="A15" s="52" t="s">
        <v>58</v>
      </c>
      <c r="D15" s="52" t="s">
        <v>68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5" t="s">
        <v>36</v>
      </c>
      <c r="B27" s="85"/>
      <c r="C27" s="85"/>
      <c r="D27" s="85"/>
      <c r="E27" s="85"/>
      <c r="F27" s="85"/>
    </row>
    <row r="29" spans="1:6">
      <c r="A29" s="82"/>
      <c r="B29" s="82"/>
      <c r="C29" s="82"/>
      <c r="D29" s="82"/>
      <c r="E29" s="82"/>
      <c r="F29" s="82"/>
    </row>
    <row r="30" spans="1:6">
      <c r="A30" s="82"/>
      <c r="B30" s="82"/>
      <c r="C30" s="82"/>
      <c r="D30" s="82"/>
      <c r="E30" s="82"/>
      <c r="F30" s="82"/>
    </row>
    <row r="31" spans="1:6" ht="22.5">
      <c r="A31" s="89" t="s">
        <v>7</v>
      </c>
      <c r="B31" s="89"/>
      <c r="C31" s="89"/>
      <c r="D31" s="89"/>
      <c r="E31" s="89"/>
      <c r="F31" s="89"/>
    </row>
    <row r="32" spans="1:6" ht="16.5" thickBot="1">
      <c r="A32" s="5"/>
    </row>
    <row r="33" spans="1:6">
      <c r="A33" s="90" t="s">
        <v>8</v>
      </c>
      <c r="B33" s="90" t="s">
        <v>9</v>
      </c>
      <c r="C33" s="90" t="s">
        <v>10</v>
      </c>
      <c r="D33" s="90" t="s">
        <v>40</v>
      </c>
      <c r="E33" s="90" t="s">
        <v>11</v>
      </c>
      <c r="F33" s="90" t="s">
        <v>12</v>
      </c>
    </row>
    <row r="34" spans="1:6" ht="29.25" customHeight="1" thickBot="1">
      <c r="A34" s="91"/>
      <c r="B34" s="91"/>
      <c r="C34" s="91"/>
      <c r="D34" s="91"/>
      <c r="E34" s="91"/>
      <c r="F34" s="91"/>
    </row>
    <row r="35" spans="1:6" ht="30" customHeight="1" thickBot="1">
      <c r="A35" s="6" t="s">
        <v>88</v>
      </c>
      <c r="B35" s="7" t="s">
        <v>74</v>
      </c>
      <c r="C35" s="7">
        <v>30</v>
      </c>
      <c r="D35" s="7">
        <v>0.2</v>
      </c>
      <c r="E35" s="7">
        <v>403.06</v>
      </c>
      <c r="F35" s="23">
        <f t="shared" ref="F35:F44" si="0">C35*D35*E35</f>
        <v>2418.36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7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6"/>
      <c r="E48" s="37"/>
    </row>
    <row r="49" spans="1:8" ht="26.25" thickBot="1">
      <c r="A49" s="17" t="s">
        <v>20</v>
      </c>
      <c r="B49" s="18" t="s">
        <v>21</v>
      </c>
      <c r="C49" s="18">
        <v>1.2</v>
      </c>
      <c r="D49" s="39" t="s">
        <v>65</v>
      </c>
      <c r="E49" s="37">
        <f>IF(ISBLANK(D49),0,(C49/100)*SUM(F35:F44))</f>
        <v>29.020320000000002</v>
      </c>
    </row>
    <row r="50" spans="1:8" ht="30" customHeight="1" thickBot="1">
      <c r="A50" s="22" t="s">
        <v>51</v>
      </c>
      <c r="B50" s="22"/>
      <c r="C50" s="38">
        <v>0</v>
      </c>
      <c r="D50" s="92">
        <f>(SUM(F35:F44)+SUM(E46:E49)+F65)*C50</f>
        <v>0</v>
      </c>
      <c r="E50" s="9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2447.38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4" t="s">
        <v>23</v>
      </c>
      <c r="B55" s="95"/>
      <c r="C55" s="96"/>
      <c r="D55" s="19" t="s">
        <v>24</v>
      </c>
      <c r="E55" s="19" t="s">
        <v>25</v>
      </c>
      <c r="F55" s="19" t="s">
        <v>26</v>
      </c>
    </row>
    <row r="56" spans="1:8" ht="30" customHeight="1" thickBot="1">
      <c r="A56" s="86"/>
      <c r="B56" s="87"/>
      <c r="C56" s="88"/>
      <c r="D56" s="41"/>
      <c r="E56" s="42"/>
      <c r="F56" s="42">
        <f t="shared" ref="F56:F64" si="2">D56*E56</f>
        <v>0</v>
      </c>
    </row>
    <row r="57" spans="1:8" ht="30" customHeight="1" thickBot="1">
      <c r="A57" s="86"/>
      <c r="B57" s="87"/>
      <c r="C57" s="88"/>
      <c r="D57" s="41"/>
      <c r="E57" s="42"/>
      <c r="F57" s="42">
        <f t="shared" si="2"/>
        <v>0</v>
      </c>
    </row>
    <row r="58" spans="1:8" ht="30" customHeight="1" thickBot="1">
      <c r="A58" s="86"/>
      <c r="B58" s="87"/>
      <c r="C58" s="88"/>
      <c r="D58" s="41"/>
      <c r="E58" s="42"/>
      <c r="F58" s="42">
        <f t="shared" si="2"/>
        <v>0</v>
      </c>
    </row>
    <row r="59" spans="1:8" ht="30" customHeight="1" thickBot="1">
      <c r="A59" s="86"/>
      <c r="B59" s="87"/>
      <c r="C59" s="88"/>
      <c r="D59" s="41"/>
      <c r="E59" s="42"/>
      <c r="F59" s="42">
        <f t="shared" si="2"/>
        <v>0</v>
      </c>
    </row>
    <row r="60" spans="1:8" ht="30" customHeight="1" thickBot="1">
      <c r="A60" s="86"/>
      <c r="B60" s="87"/>
      <c r="C60" s="88"/>
      <c r="D60" s="41"/>
      <c r="E60" s="42"/>
      <c r="F60" s="42">
        <f t="shared" si="2"/>
        <v>0</v>
      </c>
    </row>
    <row r="61" spans="1:8" ht="30" customHeight="1" thickBot="1">
      <c r="A61" s="86"/>
      <c r="B61" s="87"/>
      <c r="C61" s="88"/>
      <c r="D61" s="41"/>
      <c r="E61" s="42"/>
      <c r="F61" s="42">
        <f t="shared" si="2"/>
        <v>0</v>
      </c>
    </row>
    <row r="62" spans="1:8" ht="30" customHeight="1" thickBot="1">
      <c r="A62" s="86"/>
      <c r="B62" s="87"/>
      <c r="C62" s="88"/>
      <c r="D62" s="41"/>
      <c r="E62" s="42"/>
      <c r="F62" s="42">
        <f t="shared" si="2"/>
        <v>0</v>
      </c>
    </row>
    <row r="63" spans="1:8" ht="30" customHeight="1" thickBot="1">
      <c r="A63" s="86"/>
      <c r="B63" s="87"/>
      <c r="C63" s="88"/>
      <c r="D63" s="41"/>
      <c r="E63" s="42"/>
      <c r="F63" s="42">
        <f t="shared" si="2"/>
        <v>0</v>
      </c>
    </row>
    <row r="64" spans="1:8" ht="30" customHeight="1" thickBot="1">
      <c r="A64" s="86"/>
      <c r="B64" s="87"/>
      <c r="C64" s="88"/>
      <c r="D64" s="43"/>
      <c r="E64" s="44"/>
      <c r="F64" s="42">
        <f t="shared" si="2"/>
        <v>0</v>
      </c>
    </row>
    <row r="65" spans="1:6" ht="30" customHeight="1" thickBot="1">
      <c r="A65" s="98" t="s">
        <v>27</v>
      </c>
      <c r="B65" s="99"/>
      <c r="C65" s="100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2447.38</v>
      </c>
      <c r="D67" s="49"/>
      <c r="E67" s="32"/>
      <c r="F67" s="32"/>
    </row>
    <row r="68" spans="1:6" ht="15.75">
      <c r="A68" s="16"/>
    </row>
    <row r="69" spans="1:6" ht="60" customHeight="1">
      <c r="A69" s="97" t="s">
        <v>28</v>
      </c>
      <c r="B69" s="97"/>
      <c r="C69" s="97"/>
      <c r="D69" s="97"/>
      <c r="E69" s="97"/>
      <c r="F69" s="97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61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3" t="s">
        <v>3</v>
      </c>
      <c r="B5" s="83"/>
      <c r="C5" s="83"/>
      <c r="D5" s="83"/>
      <c r="E5" s="83"/>
      <c r="F5" s="83"/>
    </row>
    <row r="7" spans="1:6" ht="27">
      <c r="A7" s="83" t="s">
        <v>4</v>
      </c>
      <c r="B7" s="83"/>
      <c r="C7" s="83"/>
      <c r="D7" s="83"/>
      <c r="E7" s="83"/>
      <c r="F7" s="83"/>
    </row>
    <row r="9" spans="1:6" ht="26.25">
      <c r="A9" s="2"/>
    </row>
    <row r="11" spans="1:6" ht="15.75">
      <c r="A11" s="4" t="s">
        <v>5</v>
      </c>
      <c r="B11" s="31"/>
      <c r="C11" s="84" t="s">
        <v>121</v>
      </c>
      <c r="D11" s="84"/>
      <c r="E11" s="84"/>
      <c r="F11" s="84"/>
    </row>
    <row r="13" spans="1:6">
      <c r="A13" s="3"/>
    </row>
    <row r="15" spans="1:6" ht="18.75">
      <c r="A15" s="52" t="s">
        <v>58</v>
      </c>
      <c r="D15" s="52" t="s">
        <v>114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5" t="s">
        <v>36</v>
      </c>
      <c r="B27" s="85"/>
      <c r="C27" s="85"/>
      <c r="D27" s="85"/>
      <c r="E27" s="85"/>
      <c r="F27" s="85"/>
    </row>
    <row r="29" spans="1:6">
      <c r="A29" s="82"/>
      <c r="B29" s="82"/>
      <c r="C29" s="82"/>
      <c r="D29" s="82"/>
      <c r="E29" s="82"/>
      <c r="F29" s="82"/>
    </row>
    <row r="30" spans="1:6">
      <c r="A30" s="82"/>
      <c r="B30" s="82"/>
      <c r="C30" s="82"/>
      <c r="D30" s="82"/>
      <c r="E30" s="82"/>
      <c r="F30" s="82"/>
    </row>
    <row r="31" spans="1:6" ht="22.5">
      <c r="A31" s="89" t="s">
        <v>7</v>
      </c>
      <c r="B31" s="89"/>
      <c r="C31" s="89"/>
      <c r="D31" s="89"/>
      <c r="E31" s="89"/>
      <c r="F31" s="89"/>
    </row>
    <row r="32" spans="1:6" ht="16.5" thickBot="1">
      <c r="A32" s="5"/>
    </row>
    <row r="33" spans="1:6">
      <c r="A33" s="90" t="s">
        <v>8</v>
      </c>
      <c r="B33" s="90" t="s">
        <v>9</v>
      </c>
      <c r="C33" s="90" t="s">
        <v>10</v>
      </c>
      <c r="D33" s="90" t="s">
        <v>40</v>
      </c>
      <c r="E33" s="90" t="s">
        <v>11</v>
      </c>
      <c r="F33" s="90" t="s">
        <v>12</v>
      </c>
    </row>
    <row r="34" spans="1:6" ht="29.25" customHeight="1" thickBot="1">
      <c r="A34" s="91"/>
      <c r="B34" s="91"/>
      <c r="C34" s="91"/>
      <c r="D34" s="91"/>
      <c r="E34" s="91"/>
      <c r="F34" s="91"/>
    </row>
    <row r="35" spans="1:6" ht="30" customHeight="1" thickBot="1">
      <c r="A35" s="6" t="s">
        <v>119</v>
      </c>
      <c r="B35" s="7"/>
      <c r="C35" s="7">
        <v>1</v>
      </c>
      <c r="D35" s="7">
        <v>1</v>
      </c>
      <c r="E35" s="7">
        <v>200.04</v>
      </c>
      <c r="F35" s="23">
        <f t="shared" ref="F35:F44" si="0">C35*D35*E35</f>
        <v>200.04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57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</v>
      </c>
      <c r="D50" s="92">
        <f>(SUM(F35:F44)+SUM(E46:E49)+F65)*C50</f>
        <v>0</v>
      </c>
      <c r="E50" s="9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200.04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4" t="s">
        <v>23</v>
      </c>
      <c r="B55" s="95"/>
      <c r="C55" s="96"/>
      <c r="D55" s="70" t="s">
        <v>24</v>
      </c>
      <c r="E55" s="70" t="s">
        <v>25</v>
      </c>
      <c r="F55" s="70" t="s">
        <v>26</v>
      </c>
    </row>
    <row r="56" spans="1:8" ht="30" customHeight="1" thickBot="1">
      <c r="A56" s="86"/>
      <c r="B56" s="87"/>
      <c r="C56" s="88"/>
      <c r="D56" s="41"/>
      <c r="E56" s="42"/>
      <c r="F56" s="42"/>
    </row>
    <row r="57" spans="1:8" ht="30" customHeight="1" thickBot="1">
      <c r="A57" s="86"/>
      <c r="B57" s="87"/>
      <c r="C57" s="88"/>
      <c r="D57" s="41"/>
      <c r="E57" s="42"/>
      <c r="F57" s="42">
        <f t="shared" ref="F57:F64" si="2">D57*E57</f>
        <v>0</v>
      </c>
    </row>
    <row r="58" spans="1:8" ht="30" customHeight="1" thickBot="1">
      <c r="A58" s="86"/>
      <c r="B58" s="87"/>
      <c r="C58" s="88"/>
      <c r="D58" s="41"/>
      <c r="E58" s="42"/>
      <c r="F58" s="42">
        <f t="shared" si="2"/>
        <v>0</v>
      </c>
    </row>
    <row r="59" spans="1:8" ht="30" customHeight="1" thickBot="1">
      <c r="A59" s="86"/>
      <c r="B59" s="87"/>
      <c r="C59" s="88"/>
      <c r="D59" s="41"/>
      <c r="E59" s="42"/>
      <c r="F59" s="42">
        <f t="shared" si="2"/>
        <v>0</v>
      </c>
    </row>
    <row r="60" spans="1:8" ht="30" customHeight="1" thickBot="1">
      <c r="A60" s="86"/>
      <c r="B60" s="87"/>
      <c r="C60" s="88"/>
      <c r="D60" s="41"/>
      <c r="E60" s="42"/>
      <c r="F60" s="42">
        <f t="shared" si="2"/>
        <v>0</v>
      </c>
    </row>
    <row r="61" spans="1:8" ht="30" customHeight="1" thickBot="1">
      <c r="A61" s="86"/>
      <c r="B61" s="87"/>
      <c r="C61" s="88"/>
      <c r="D61" s="41"/>
      <c r="E61" s="42"/>
      <c r="F61" s="42">
        <f t="shared" si="2"/>
        <v>0</v>
      </c>
    </row>
    <row r="62" spans="1:8" ht="30" customHeight="1" thickBot="1">
      <c r="A62" s="86"/>
      <c r="B62" s="87"/>
      <c r="C62" s="88"/>
      <c r="D62" s="41"/>
      <c r="E62" s="42"/>
      <c r="F62" s="42">
        <f t="shared" si="2"/>
        <v>0</v>
      </c>
    </row>
    <row r="63" spans="1:8" ht="30" customHeight="1" thickBot="1">
      <c r="A63" s="86"/>
      <c r="B63" s="87"/>
      <c r="C63" s="88"/>
      <c r="D63" s="41"/>
      <c r="E63" s="42"/>
      <c r="F63" s="42">
        <f t="shared" si="2"/>
        <v>0</v>
      </c>
    </row>
    <row r="64" spans="1:8" ht="30" customHeight="1" thickBot="1">
      <c r="A64" s="86"/>
      <c r="B64" s="87"/>
      <c r="C64" s="88"/>
      <c r="D64" s="43"/>
      <c r="E64" s="44"/>
      <c r="F64" s="42">
        <f t="shared" si="2"/>
        <v>0</v>
      </c>
    </row>
    <row r="65" spans="1:6" ht="30" customHeight="1" thickBot="1">
      <c r="A65" s="98" t="s">
        <v>27</v>
      </c>
      <c r="B65" s="99"/>
      <c r="C65" s="100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200.04</v>
      </c>
      <c r="D67" s="49"/>
      <c r="E67" s="32"/>
      <c r="F67" s="32"/>
    </row>
    <row r="68" spans="1:6" ht="15.75">
      <c r="A68" s="16"/>
    </row>
    <row r="69" spans="1:6" ht="60" customHeight="1">
      <c r="A69" s="97" t="s">
        <v>28</v>
      </c>
      <c r="B69" s="97"/>
      <c r="C69" s="97"/>
      <c r="D69" s="97"/>
      <c r="E69" s="97"/>
      <c r="F69" s="97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34" zoomScaleNormal="100" workbookViewId="0">
      <selection activeCell="E48" sqref="E48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3" t="s">
        <v>3</v>
      </c>
      <c r="B5" s="83"/>
      <c r="C5" s="83"/>
      <c r="D5" s="83"/>
      <c r="E5" s="83"/>
      <c r="F5" s="83"/>
    </row>
    <row r="7" spans="1:6" ht="27">
      <c r="A7" s="83" t="s">
        <v>4</v>
      </c>
      <c r="B7" s="83"/>
      <c r="C7" s="83"/>
      <c r="D7" s="83"/>
      <c r="E7" s="83"/>
      <c r="F7" s="83"/>
    </row>
    <row r="9" spans="1:6" ht="26.25">
      <c r="A9" s="2"/>
    </row>
    <row r="11" spans="1:6" ht="15.75">
      <c r="A11" s="4" t="s">
        <v>5</v>
      </c>
      <c r="B11" s="31"/>
      <c r="C11" s="84" t="s">
        <v>122</v>
      </c>
      <c r="D11" s="84"/>
      <c r="E11" s="84"/>
      <c r="F11" s="84"/>
    </row>
    <row r="13" spans="1:6">
      <c r="A13" s="3"/>
    </row>
    <row r="15" spans="1:6" ht="18.75">
      <c r="A15" s="52" t="s">
        <v>58</v>
      </c>
      <c r="D15" s="52" t="s">
        <v>114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5" t="s">
        <v>36</v>
      </c>
      <c r="B27" s="85"/>
      <c r="C27" s="85"/>
      <c r="D27" s="85"/>
      <c r="E27" s="85"/>
      <c r="F27" s="85"/>
    </row>
    <row r="29" spans="1:6">
      <c r="A29" s="82"/>
      <c r="B29" s="82"/>
      <c r="C29" s="82"/>
      <c r="D29" s="82"/>
      <c r="E29" s="82"/>
      <c r="F29" s="82"/>
    </row>
    <row r="30" spans="1:6">
      <c r="A30" s="82"/>
      <c r="B30" s="82"/>
      <c r="C30" s="82"/>
      <c r="D30" s="82"/>
      <c r="E30" s="82"/>
      <c r="F30" s="82"/>
    </row>
    <row r="31" spans="1:6" ht="22.5">
      <c r="A31" s="89" t="s">
        <v>7</v>
      </c>
      <c r="B31" s="89"/>
      <c r="C31" s="89"/>
      <c r="D31" s="89"/>
      <c r="E31" s="89"/>
      <c r="F31" s="89"/>
    </row>
    <row r="32" spans="1:6" ht="16.5" thickBot="1">
      <c r="A32" s="5"/>
    </row>
    <row r="33" spans="1:6">
      <c r="A33" s="90" t="s">
        <v>8</v>
      </c>
      <c r="B33" s="90" t="s">
        <v>9</v>
      </c>
      <c r="C33" s="90" t="s">
        <v>10</v>
      </c>
      <c r="D33" s="90" t="s">
        <v>40</v>
      </c>
      <c r="E33" s="90" t="s">
        <v>11</v>
      </c>
      <c r="F33" s="90" t="s">
        <v>12</v>
      </c>
    </row>
    <row r="34" spans="1:6" ht="29.25" customHeight="1" thickBot="1">
      <c r="A34" s="91"/>
      <c r="B34" s="91"/>
      <c r="C34" s="91"/>
      <c r="D34" s="91"/>
      <c r="E34" s="91"/>
      <c r="F34" s="91"/>
    </row>
    <row r="35" spans="1:6" ht="30" customHeight="1" thickBot="1">
      <c r="A35" s="6" t="s">
        <v>120</v>
      </c>
      <c r="B35" s="7" t="s">
        <v>74</v>
      </c>
      <c r="C35" s="7">
        <v>20</v>
      </c>
      <c r="D35" s="7">
        <v>0.18</v>
      </c>
      <c r="E35" s="7">
        <v>200.04</v>
      </c>
      <c r="F35" s="23">
        <f t="shared" ref="F35:F44" si="0">C35*D35*E35</f>
        <v>720.14399999999989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57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</v>
      </c>
      <c r="D50" s="92">
        <f>(SUM(F35:F44)+SUM(E46:E49)+F65)*C50</f>
        <v>0</v>
      </c>
      <c r="E50" s="9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720.14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4" t="s">
        <v>23</v>
      </c>
      <c r="B55" s="95"/>
      <c r="C55" s="96"/>
      <c r="D55" s="70" t="s">
        <v>24</v>
      </c>
      <c r="E55" s="70" t="s">
        <v>25</v>
      </c>
      <c r="F55" s="70" t="s">
        <v>26</v>
      </c>
    </row>
    <row r="56" spans="1:8" ht="30" customHeight="1" thickBot="1">
      <c r="A56" s="86"/>
      <c r="B56" s="87"/>
      <c r="C56" s="88"/>
      <c r="D56" s="41"/>
      <c r="E56" s="42"/>
      <c r="F56" s="42"/>
    </row>
    <row r="57" spans="1:8" ht="30" customHeight="1" thickBot="1">
      <c r="A57" s="86"/>
      <c r="B57" s="87"/>
      <c r="C57" s="88"/>
      <c r="D57" s="41"/>
      <c r="E57" s="42"/>
      <c r="F57" s="42">
        <f t="shared" ref="F57:F64" si="2">D57*E57</f>
        <v>0</v>
      </c>
    </row>
    <row r="58" spans="1:8" ht="30" customHeight="1" thickBot="1">
      <c r="A58" s="86"/>
      <c r="B58" s="87"/>
      <c r="C58" s="88"/>
      <c r="D58" s="41"/>
      <c r="E58" s="42"/>
      <c r="F58" s="42">
        <f t="shared" si="2"/>
        <v>0</v>
      </c>
    </row>
    <row r="59" spans="1:8" ht="30" customHeight="1" thickBot="1">
      <c r="A59" s="86"/>
      <c r="B59" s="87"/>
      <c r="C59" s="88"/>
      <c r="D59" s="41"/>
      <c r="E59" s="42"/>
      <c r="F59" s="42">
        <f t="shared" si="2"/>
        <v>0</v>
      </c>
    </row>
    <row r="60" spans="1:8" ht="30" customHeight="1" thickBot="1">
      <c r="A60" s="86"/>
      <c r="B60" s="87"/>
      <c r="C60" s="88"/>
      <c r="D60" s="41"/>
      <c r="E60" s="42"/>
      <c r="F60" s="42">
        <f t="shared" si="2"/>
        <v>0</v>
      </c>
    </row>
    <row r="61" spans="1:8" ht="30" customHeight="1" thickBot="1">
      <c r="A61" s="86"/>
      <c r="B61" s="87"/>
      <c r="C61" s="88"/>
      <c r="D61" s="41"/>
      <c r="E61" s="42"/>
      <c r="F61" s="42">
        <f t="shared" si="2"/>
        <v>0</v>
      </c>
    </row>
    <row r="62" spans="1:8" ht="30" customHeight="1" thickBot="1">
      <c r="A62" s="86"/>
      <c r="B62" s="87"/>
      <c r="C62" s="88"/>
      <c r="D62" s="41"/>
      <c r="E62" s="42"/>
      <c r="F62" s="42">
        <f t="shared" si="2"/>
        <v>0</v>
      </c>
    </row>
    <row r="63" spans="1:8" ht="30" customHeight="1" thickBot="1">
      <c r="A63" s="86"/>
      <c r="B63" s="87"/>
      <c r="C63" s="88"/>
      <c r="D63" s="41"/>
      <c r="E63" s="42"/>
      <c r="F63" s="42">
        <f t="shared" si="2"/>
        <v>0</v>
      </c>
    </row>
    <row r="64" spans="1:8" ht="30" customHeight="1" thickBot="1">
      <c r="A64" s="86"/>
      <c r="B64" s="87"/>
      <c r="C64" s="88"/>
      <c r="D64" s="43"/>
      <c r="E64" s="44"/>
      <c r="F64" s="42">
        <f t="shared" si="2"/>
        <v>0</v>
      </c>
    </row>
    <row r="65" spans="1:6" ht="30" customHeight="1" thickBot="1">
      <c r="A65" s="98" t="s">
        <v>27</v>
      </c>
      <c r="B65" s="99"/>
      <c r="C65" s="100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720.14</v>
      </c>
      <c r="D67" s="49"/>
      <c r="E67" s="32"/>
      <c r="F67" s="32"/>
    </row>
    <row r="68" spans="1:6" ht="15.75">
      <c r="A68" s="16"/>
    </row>
    <row r="69" spans="1:6" ht="60" customHeight="1">
      <c r="A69" s="97" t="s">
        <v>28</v>
      </c>
      <c r="B69" s="97"/>
      <c r="C69" s="97"/>
      <c r="D69" s="97"/>
      <c r="E69" s="97"/>
      <c r="F69" s="97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5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3" t="s">
        <v>3</v>
      </c>
      <c r="B5" s="83"/>
      <c r="C5" s="83"/>
      <c r="D5" s="83"/>
      <c r="E5" s="83"/>
      <c r="F5" s="83"/>
    </row>
    <row r="7" spans="1:6" ht="27">
      <c r="A7" s="83" t="s">
        <v>4</v>
      </c>
      <c r="B7" s="83"/>
      <c r="C7" s="83"/>
      <c r="D7" s="83"/>
      <c r="E7" s="83"/>
      <c r="F7" s="83"/>
    </row>
    <row r="9" spans="1:6" ht="26.25">
      <c r="A9" s="2"/>
    </row>
    <row r="11" spans="1:6" ht="15.75">
      <c r="A11" s="4" t="s">
        <v>5</v>
      </c>
      <c r="B11" s="31"/>
      <c r="C11" s="84" t="s">
        <v>124</v>
      </c>
      <c r="D11" s="84"/>
      <c r="E11" s="84"/>
      <c r="F11" s="84"/>
    </row>
    <row r="13" spans="1:6">
      <c r="A13" s="3"/>
    </row>
    <row r="15" spans="1:6" ht="18.75">
      <c r="A15" s="52" t="s">
        <v>58</v>
      </c>
      <c r="D15" s="52" t="s">
        <v>114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5" t="s">
        <v>36</v>
      </c>
      <c r="B27" s="85"/>
      <c r="C27" s="85"/>
      <c r="D27" s="85"/>
      <c r="E27" s="85"/>
      <c r="F27" s="85"/>
    </row>
    <row r="29" spans="1:6">
      <c r="A29" s="82"/>
      <c r="B29" s="82"/>
      <c r="C29" s="82"/>
      <c r="D29" s="82"/>
      <c r="E29" s="82"/>
      <c r="F29" s="82"/>
    </row>
    <row r="30" spans="1:6">
      <c r="A30" s="82"/>
      <c r="B30" s="82"/>
      <c r="C30" s="82"/>
      <c r="D30" s="82"/>
      <c r="E30" s="82"/>
      <c r="F30" s="82"/>
    </row>
    <row r="31" spans="1:6" ht="22.5">
      <c r="A31" s="89" t="s">
        <v>7</v>
      </c>
      <c r="B31" s="89"/>
      <c r="C31" s="89"/>
      <c r="D31" s="89"/>
      <c r="E31" s="89"/>
      <c r="F31" s="89"/>
    </row>
    <row r="32" spans="1:6" ht="16.5" thickBot="1">
      <c r="A32" s="5"/>
    </row>
    <row r="33" spans="1:6">
      <c r="A33" s="90" t="s">
        <v>8</v>
      </c>
      <c r="B33" s="90" t="s">
        <v>9</v>
      </c>
      <c r="C33" s="90" t="s">
        <v>10</v>
      </c>
      <c r="D33" s="90" t="s">
        <v>40</v>
      </c>
      <c r="E33" s="90" t="s">
        <v>11</v>
      </c>
      <c r="F33" s="90" t="s">
        <v>12</v>
      </c>
    </row>
    <row r="34" spans="1:6" ht="29.25" customHeight="1" thickBot="1">
      <c r="A34" s="91"/>
      <c r="B34" s="91"/>
      <c r="C34" s="91"/>
      <c r="D34" s="91"/>
      <c r="E34" s="91"/>
      <c r="F34" s="91"/>
    </row>
    <row r="35" spans="1:6" ht="30" customHeight="1" thickBot="1">
      <c r="A35" s="6" t="s">
        <v>123</v>
      </c>
      <c r="B35" s="7" t="s">
        <v>48</v>
      </c>
      <c r="C35" s="7">
        <v>1</v>
      </c>
      <c r="D35" s="7">
        <v>0.5</v>
      </c>
      <c r="E35" s="7">
        <v>200.04</v>
      </c>
      <c r="F35" s="23">
        <f t="shared" ref="F35:F44" si="0">C35*D35*E35</f>
        <v>100.02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57" t="s">
        <v>65</v>
      </c>
      <c r="E48" s="37">
        <f t="shared" si="1"/>
        <v>1.20024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</v>
      </c>
      <c r="D50" s="92">
        <f>(SUM(F35:F44)+SUM(E46:E49)+F65)*C50</f>
        <v>0</v>
      </c>
      <c r="E50" s="9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101.22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4" t="s">
        <v>23</v>
      </c>
      <c r="B55" s="95"/>
      <c r="C55" s="96"/>
      <c r="D55" s="72" t="s">
        <v>24</v>
      </c>
      <c r="E55" s="72" t="s">
        <v>25</v>
      </c>
      <c r="F55" s="72" t="s">
        <v>26</v>
      </c>
    </row>
    <row r="56" spans="1:8" ht="30" customHeight="1" thickBot="1">
      <c r="A56" s="86"/>
      <c r="B56" s="87"/>
      <c r="C56" s="88"/>
      <c r="D56" s="41"/>
      <c r="E56" s="42"/>
      <c r="F56" s="42"/>
    </row>
    <row r="57" spans="1:8" ht="30" customHeight="1" thickBot="1">
      <c r="A57" s="86"/>
      <c r="B57" s="87"/>
      <c r="C57" s="88"/>
      <c r="D57" s="41"/>
      <c r="E57" s="42"/>
      <c r="F57" s="42">
        <f t="shared" ref="F57:F64" si="2">D57*E57</f>
        <v>0</v>
      </c>
    </row>
    <row r="58" spans="1:8" ht="30" customHeight="1" thickBot="1">
      <c r="A58" s="86"/>
      <c r="B58" s="87"/>
      <c r="C58" s="88"/>
      <c r="D58" s="41"/>
      <c r="E58" s="42"/>
      <c r="F58" s="42">
        <f t="shared" si="2"/>
        <v>0</v>
      </c>
    </row>
    <row r="59" spans="1:8" ht="30" customHeight="1" thickBot="1">
      <c r="A59" s="86"/>
      <c r="B59" s="87"/>
      <c r="C59" s="88"/>
      <c r="D59" s="41"/>
      <c r="E59" s="42"/>
      <c r="F59" s="42">
        <f t="shared" si="2"/>
        <v>0</v>
      </c>
    </row>
    <row r="60" spans="1:8" ht="30" customHeight="1" thickBot="1">
      <c r="A60" s="86"/>
      <c r="B60" s="87"/>
      <c r="C60" s="88"/>
      <c r="D60" s="41"/>
      <c r="E60" s="42"/>
      <c r="F60" s="42">
        <f t="shared" si="2"/>
        <v>0</v>
      </c>
    </row>
    <row r="61" spans="1:8" ht="30" customHeight="1" thickBot="1">
      <c r="A61" s="86"/>
      <c r="B61" s="87"/>
      <c r="C61" s="88"/>
      <c r="D61" s="41"/>
      <c r="E61" s="42"/>
      <c r="F61" s="42">
        <f t="shared" si="2"/>
        <v>0</v>
      </c>
    </row>
    <row r="62" spans="1:8" ht="30" customHeight="1" thickBot="1">
      <c r="A62" s="86"/>
      <c r="B62" s="87"/>
      <c r="C62" s="88"/>
      <c r="D62" s="41"/>
      <c r="E62" s="42"/>
      <c r="F62" s="42">
        <f t="shared" si="2"/>
        <v>0</v>
      </c>
    </row>
    <row r="63" spans="1:8" ht="30" customHeight="1" thickBot="1">
      <c r="A63" s="86"/>
      <c r="B63" s="87"/>
      <c r="C63" s="88"/>
      <c r="D63" s="41"/>
      <c r="E63" s="42"/>
      <c r="F63" s="42">
        <f t="shared" si="2"/>
        <v>0</v>
      </c>
    </row>
    <row r="64" spans="1:8" ht="30" customHeight="1" thickBot="1">
      <c r="A64" s="86"/>
      <c r="B64" s="87"/>
      <c r="C64" s="88"/>
      <c r="D64" s="43"/>
      <c r="E64" s="44"/>
      <c r="F64" s="42">
        <f t="shared" si="2"/>
        <v>0</v>
      </c>
    </row>
    <row r="65" spans="1:6" ht="30" customHeight="1" thickBot="1">
      <c r="A65" s="98" t="s">
        <v>27</v>
      </c>
      <c r="B65" s="99"/>
      <c r="C65" s="100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101.22</v>
      </c>
      <c r="D67" s="49"/>
      <c r="E67" s="32"/>
      <c r="F67" s="32"/>
    </row>
    <row r="68" spans="1:6" ht="15.75">
      <c r="A68" s="16"/>
    </row>
    <row r="69" spans="1:6" ht="60" customHeight="1">
      <c r="A69" s="97" t="s">
        <v>28</v>
      </c>
      <c r="B69" s="97"/>
      <c r="C69" s="97"/>
      <c r="D69" s="97"/>
      <c r="E69" s="97"/>
      <c r="F69" s="97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5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3" t="s">
        <v>3</v>
      </c>
      <c r="B5" s="83"/>
      <c r="C5" s="83"/>
      <c r="D5" s="83"/>
      <c r="E5" s="83"/>
      <c r="F5" s="83"/>
    </row>
    <row r="7" spans="1:6" ht="27">
      <c r="A7" s="83" t="s">
        <v>4</v>
      </c>
      <c r="B7" s="83"/>
      <c r="C7" s="83"/>
      <c r="D7" s="83"/>
      <c r="E7" s="83"/>
      <c r="F7" s="83"/>
    </row>
    <row r="9" spans="1:6" ht="26.25">
      <c r="A9" s="2"/>
    </row>
    <row r="11" spans="1:6" ht="15.75">
      <c r="A11" s="4" t="s">
        <v>5</v>
      </c>
      <c r="B11" s="31"/>
      <c r="C11" s="84" t="s">
        <v>125</v>
      </c>
      <c r="D11" s="84"/>
      <c r="E11" s="84"/>
      <c r="F11" s="84"/>
    </row>
    <row r="13" spans="1:6">
      <c r="A13" s="3"/>
    </row>
    <row r="15" spans="1:6" ht="18.75">
      <c r="A15" s="52" t="s">
        <v>58</v>
      </c>
      <c r="D15" s="52" t="s">
        <v>114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5" t="s">
        <v>36</v>
      </c>
      <c r="B27" s="85"/>
      <c r="C27" s="85"/>
      <c r="D27" s="85"/>
      <c r="E27" s="85"/>
      <c r="F27" s="85"/>
    </row>
    <row r="29" spans="1:6">
      <c r="A29" s="82"/>
      <c r="B29" s="82"/>
      <c r="C29" s="82"/>
      <c r="D29" s="82"/>
      <c r="E29" s="82"/>
      <c r="F29" s="82"/>
    </row>
    <row r="30" spans="1:6">
      <c r="A30" s="82"/>
      <c r="B30" s="82"/>
      <c r="C30" s="82"/>
      <c r="D30" s="82"/>
      <c r="E30" s="82"/>
      <c r="F30" s="82"/>
    </row>
    <row r="31" spans="1:6" ht="22.5">
      <c r="A31" s="89" t="s">
        <v>7</v>
      </c>
      <c r="B31" s="89"/>
      <c r="C31" s="89"/>
      <c r="D31" s="89"/>
      <c r="E31" s="89"/>
      <c r="F31" s="89"/>
    </row>
    <row r="32" spans="1:6" ht="16.5" thickBot="1">
      <c r="A32" s="5"/>
    </row>
    <row r="33" spans="1:6">
      <c r="A33" s="90" t="s">
        <v>8</v>
      </c>
      <c r="B33" s="90" t="s">
        <v>9</v>
      </c>
      <c r="C33" s="90" t="s">
        <v>10</v>
      </c>
      <c r="D33" s="90" t="s">
        <v>40</v>
      </c>
      <c r="E33" s="90" t="s">
        <v>11</v>
      </c>
      <c r="F33" s="90" t="s">
        <v>12</v>
      </c>
    </row>
    <row r="34" spans="1:6" ht="29.25" customHeight="1" thickBot="1">
      <c r="A34" s="91"/>
      <c r="B34" s="91"/>
      <c r="C34" s="91"/>
      <c r="D34" s="91"/>
      <c r="E34" s="91"/>
      <c r="F34" s="91"/>
    </row>
    <row r="35" spans="1:6" ht="30" customHeight="1" thickBot="1">
      <c r="A35" s="6" t="s">
        <v>123</v>
      </c>
      <c r="B35" s="7" t="s">
        <v>48</v>
      </c>
      <c r="C35" s="7">
        <v>1</v>
      </c>
      <c r="D35" s="7">
        <v>0.5</v>
      </c>
      <c r="E35" s="7">
        <v>200.04</v>
      </c>
      <c r="F35" s="23">
        <f t="shared" ref="F35:F44" si="0">C35*D35*E35</f>
        <v>100.02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57" t="s">
        <v>65</v>
      </c>
      <c r="E48" s="37">
        <f t="shared" si="1"/>
        <v>1.20024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</v>
      </c>
      <c r="D50" s="92">
        <f>(SUM(F35:F44)+SUM(E46:E49)+F65)*C50</f>
        <v>0</v>
      </c>
      <c r="E50" s="9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101.22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4" t="s">
        <v>23</v>
      </c>
      <c r="B55" s="95"/>
      <c r="C55" s="96"/>
      <c r="D55" s="74" t="s">
        <v>24</v>
      </c>
      <c r="E55" s="74" t="s">
        <v>25</v>
      </c>
      <c r="F55" s="74" t="s">
        <v>26</v>
      </c>
    </row>
    <row r="56" spans="1:8" ht="30" customHeight="1" thickBot="1">
      <c r="A56" s="86"/>
      <c r="B56" s="87"/>
      <c r="C56" s="88"/>
      <c r="D56" s="41"/>
      <c r="E56" s="42"/>
      <c r="F56" s="42"/>
    </row>
    <row r="57" spans="1:8" ht="30" customHeight="1" thickBot="1">
      <c r="A57" s="86"/>
      <c r="B57" s="87"/>
      <c r="C57" s="88"/>
      <c r="D57" s="41"/>
      <c r="E57" s="42"/>
      <c r="F57" s="42">
        <f t="shared" ref="F57:F64" si="2">D57*E57</f>
        <v>0</v>
      </c>
    </row>
    <row r="58" spans="1:8" ht="30" customHeight="1" thickBot="1">
      <c r="A58" s="86"/>
      <c r="B58" s="87"/>
      <c r="C58" s="88"/>
      <c r="D58" s="41"/>
      <c r="E58" s="42"/>
      <c r="F58" s="42">
        <f t="shared" si="2"/>
        <v>0</v>
      </c>
    </row>
    <row r="59" spans="1:8" ht="30" customHeight="1" thickBot="1">
      <c r="A59" s="86"/>
      <c r="B59" s="87"/>
      <c r="C59" s="88"/>
      <c r="D59" s="41"/>
      <c r="E59" s="42"/>
      <c r="F59" s="42">
        <f t="shared" si="2"/>
        <v>0</v>
      </c>
    </row>
    <row r="60" spans="1:8" ht="30" customHeight="1" thickBot="1">
      <c r="A60" s="86"/>
      <c r="B60" s="87"/>
      <c r="C60" s="88"/>
      <c r="D60" s="41"/>
      <c r="E60" s="42"/>
      <c r="F60" s="42">
        <f t="shared" si="2"/>
        <v>0</v>
      </c>
    </row>
    <row r="61" spans="1:8" ht="30" customHeight="1" thickBot="1">
      <c r="A61" s="86"/>
      <c r="B61" s="87"/>
      <c r="C61" s="88"/>
      <c r="D61" s="41"/>
      <c r="E61" s="42"/>
      <c r="F61" s="42">
        <f t="shared" si="2"/>
        <v>0</v>
      </c>
    </row>
    <row r="62" spans="1:8" ht="30" customHeight="1" thickBot="1">
      <c r="A62" s="86"/>
      <c r="B62" s="87"/>
      <c r="C62" s="88"/>
      <c r="D62" s="41"/>
      <c r="E62" s="42"/>
      <c r="F62" s="42">
        <f t="shared" si="2"/>
        <v>0</v>
      </c>
    </row>
    <row r="63" spans="1:8" ht="30" customHeight="1" thickBot="1">
      <c r="A63" s="86"/>
      <c r="B63" s="87"/>
      <c r="C63" s="88"/>
      <c r="D63" s="41"/>
      <c r="E63" s="42"/>
      <c r="F63" s="42">
        <f t="shared" si="2"/>
        <v>0</v>
      </c>
    </row>
    <row r="64" spans="1:8" ht="30" customHeight="1" thickBot="1">
      <c r="A64" s="86"/>
      <c r="B64" s="87"/>
      <c r="C64" s="88"/>
      <c r="D64" s="43"/>
      <c r="E64" s="44"/>
      <c r="F64" s="42">
        <f t="shared" si="2"/>
        <v>0</v>
      </c>
    </row>
    <row r="65" spans="1:6" ht="30" customHeight="1" thickBot="1">
      <c r="A65" s="98" t="s">
        <v>27</v>
      </c>
      <c r="B65" s="99"/>
      <c r="C65" s="100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101.22</v>
      </c>
      <c r="D67" s="49"/>
      <c r="E67" s="32"/>
      <c r="F67" s="32"/>
    </row>
    <row r="68" spans="1:6" ht="15.75">
      <c r="A68" s="16"/>
    </row>
    <row r="69" spans="1:6" ht="60" customHeight="1">
      <c r="A69" s="97" t="s">
        <v>28</v>
      </c>
      <c r="B69" s="97"/>
      <c r="C69" s="97"/>
      <c r="D69" s="97"/>
      <c r="E69" s="97"/>
      <c r="F69" s="97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10" zoomScaleNormal="100" workbookViewId="0">
      <selection activeCell="D15" sqref="D1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3" t="s">
        <v>3</v>
      </c>
      <c r="B5" s="83"/>
      <c r="C5" s="83"/>
      <c r="D5" s="83"/>
      <c r="E5" s="83"/>
      <c r="F5" s="83"/>
    </row>
    <row r="7" spans="1:6" ht="27">
      <c r="A7" s="83" t="s">
        <v>4</v>
      </c>
      <c r="B7" s="83"/>
      <c r="C7" s="83"/>
      <c r="D7" s="83"/>
      <c r="E7" s="83"/>
      <c r="F7" s="83"/>
    </row>
    <row r="9" spans="1:6" ht="26.25">
      <c r="A9" s="2"/>
    </row>
    <row r="11" spans="1:6" ht="15.75">
      <c r="A11" s="4" t="s">
        <v>5</v>
      </c>
      <c r="B11" s="31"/>
      <c r="C11" s="84" t="s">
        <v>127</v>
      </c>
      <c r="D11" s="84"/>
      <c r="E11" s="84"/>
      <c r="F11" s="84"/>
    </row>
    <row r="13" spans="1:6">
      <c r="A13" s="3"/>
    </row>
    <row r="15" spans="1:6" ht="18.75">
      <c r="A15" s="52" t="s">
        <v>58</v>
      </c>
      <c r="D15" s="52" t="s">
        <v>114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5" t="s">
        <v>36</v>
      </c>
      <c r="B27" s="85"/>
      <c r="C27" s="85"/>
      <c r="D27" s="85"/>
      <c r="E27" s="85"/>
      <c r="F27" s="85"/>
    </row>
    <row r="29" spans="1:6">
      <c r="A29" s="82"/>
      <c r="B29" s="82"/>
      <c r="C29" s="82"/>
      <c r="D29" s="82"/>
      <c r="E29" s="82"/>
      <c r="F29" s="82"/>
    </row>
    <row r="30" spans="1:6">
      <c r="A30" s="82"/>
      <c r="B30" s="82"/>
      <c r="C30" s="82"/>
      <c r="D30" s="82"/>
      <c r="E30" s="82"/>
      <c r="F30" s="82"/>
    </row>
    <row r="31" spans="1:6" ht="22.5">
      <c r="A31" s="89" t="s">
        <v>7</v>
      </c>
      <c r="B31" s="89"/>
      <c r="C31" s="89"/>
      <c r="D31" s="89"/>
      <c r="E31" s="89"/>
      <c r="F31" s="89"/>
    </row>
    <row r="32" spans="1:6" ht="16.5" thickBot="1">
      <c r="A32" s="5"/>
    </row>
    <row r="33" spans="1:6">
      <c r="A33" s="90" t="s">
        <v>8</v>
      </c>
      <c r="B33" s="90" t="s">
        <v>9</v>
      </c>
      <c r="C33" s="90" t="s">
        <v>10</v>
      </c>
      <c r="D33" s="90" t="s">
        <v>40</v>
      </c>
      <c r="E33" s="90" t="s">
        <v>11</v>
      </c>
      <c r="F33" s="90" t="s">
        <v>12</v>
      </c>
    </row>
    <row r="34" spans="1:6" ht="29.25" customHeight="1" thickBot="1">
      <c r="A34" s="91"/>
      <c r="B34" s="91"/>
      <c r="C34" s="91"/>
      <c r="D34" s="91"/>
      <c r="E34" s="91"/>
      <c r="F34" s="91"/>
    </row>
    <row r="35" spans="1:6" ht="30" customHeight="1" thickBot="1">
      <c r="A35" s="6" t="s">
        <v>126</v>
      </c>
      <c r="B35" s="7" t="s">
        <v>48</v>
      </c>
      <c r="C35" s="7">
        <v>1</v>
      </c>
      <c r="D35" s="7">
        <v>0.5</v>
      </c>
      <c r="E35" s="7">
        <v>200.04</v>
      </c>
      <c r="F35" s="23">
        <f t="shared" ref="F35:F44" si="0">C35*D35*E35</f>
        <v>100.02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57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</v>
      </c>
      <c r="D50" s="92">
        <f>(SUM(F35:F44)+SUM(E46:E49)+F65)*C50</f>
        <v>0</v>
      </c>
      <c r="E50" s="9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100.02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4" t="s">
        <v>23</v>
      </c>
      <c r="B55" s="95"/>
      <c r="C55" s="96"/>
      <c r="D55" s="76" t="s">
        <v>24</v>
      </c>
      <c r="E55" s="76" t="s">
        <v>25</v>
      </c>
      <c r="F55" s="76" t="s">
        <v>26</v>
      </c>
    </row>
    <row r="56" spans="1:8" ht="30" customHeight="1" thickBot="1">
      <c r="A56" s="86"/>
      <c r="B56" s="87"/>
      <c r="C56" s="88"/>
      <c r="D56" s="41"/>
      <c r="E56" s="42"/>
      <c r="F56" s="42"/>
    </row>
    <row r="57" spans="1:8" ht="30" customHeight="1" thickBot="1">
      <c r="A57" s="86"/>
      <c r="B57" s="87"/>
      <c r="C57" s="88"/>
      <c r="D57" s="41"/>
      <c r="E57" s="42"/>
      <c r="F57" s="42">
        <f t="shared" ref="F57:F64" si="2">D57*E57</f>
        <v>0</v>
      </c>
    </row>
    <row r="58" spans="1:8" ht="30" customHeight="1" thickBot="1">
      <c r="A58" s="86"/>
      <c r="B58" s="87"/>
      <c r="C58" s="88"/>
      <c r="D58" s="41"/>
      <c r="E58" s="42"/>
      <c r="F58" s="42">
        <f t="shared" si="2"/>
        <v>0</v>
      </c>
    </row>
    <row r="59" spans="1:8" ht="30" customHeight="1" thickBot="1">
      <c r="A59" s="86"/>
      <c r="B59" s="87"/>
      <c r="C59" s="88"/>
      <c r="D59" s="41"/>
      <c r="E59" s="42"/>
      <c r="F59" s="42">
        <f t="shared" si="2"/>
        <v>0</v>
      </c>
    </row>
    <row r="60" spans="1:8" ht="30" customHeight="1" thickBot="1">
      <c r="A60" s="86"/>
      <c r="B60" s="87"/>
      <c r="C60" s="88"/>
      <c r="D60" s="41"/>
      <c r="E60" s="42"/>
      <c r="F60" s="42">
        <f t="shared" si="2"/>
        <v>0</v>
      </c>
    </row>
    <row r="61" spans="1:8" ht="30" customHeight="1" thickBot="1">
      <c r="A61" s="86"/>
      <c r="B61" s="87"/>
      <c r="C61" s="88"/>
      <c r="D61" s="41"/>
      <c r="E61" s="42"/>
      <c r="F61" s="42">
        <f t="shared" si="2"/>
        <v>0</v>
      </c>
    </row>
    <row r="62" spans="1:8" ht="30" customHeight="1" thickBot="1">
      <c r="A62" s="86"/>
      <c r="B62" s="87"/>
      <c r="C62" s="88"/>
      <c r="D62" s="41"/>
      <c r="E62" s="42"/>
      <c r="F62" s="42">
        <f t="shared" si="2"/>
        <v>0</v>
      </c>
    </row>
    <row r="63" spans="1:8" ht="30" customHeight="1" thickBot="1">
      <c r="A63" s="86"/>
      <c r="B63" s="87"/>
      <c r="C63" s="88"/>
      <c r="D63" s="41"/>
      <c r="E63" s="42"/>
      <c r="F63" s="42">
        <f t="shared" si="2"/>
        <v>0</v>
      </c>
    </row>
    <row r="64" spans="1:8" ht="30" customHeight="1" thickBot="1">
      <c r="A64" s="86"/>
      <c r="B64" s="87"/>
      <c r="C64" s="88"/>
      <c r="D64" s="43"/>
      <c r="E64" s="44"/>
      <c r="F64" s="42">
        <f t="shared" si="2"/>
        <v>0</v>
      </c>
    </row>
    <row r="65" spans="1:6" ht="30" customHeight="1" thickBot="1">
      <c r="A65" s="98" t="s">
        <v>27</v>
      </c>
      <c r="B65" s="99"/>
      <c r="C65" s="100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100.02</v>
      </c>
      <c r="D67" s="49"/>
      <c r="E67" s="32"/>
      <c r="F67" s="32"/>
    </row>
    <row r="68" spans="1:6" ht="15.75">
      <c r="A68" s="16"/>
    </row>
    <row r="69" spans="1:6" ht="60" customHeight="1">
      <c r="A69" s="97" t="s">
        <v>28</v>
      </c>
      <c r="B69" s="97"/>
      <c r="C69" s="97"/>
      <c r="D69" s="97"/>
      <c r="E69" s="97"/>
      <c r="F69" s="97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13" zoomScaleNormal="100" workbookViewId="0">
      <selection activeCell="D15" sqref="D1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3" t="s">
        <v>3</v>
      </c>
      <c r="B5" s="83"/>
      <c r="C5" s="83"/>
      <c r="D5" s="83"/>
      <c r="E5" s="83"/>
      <c r="F5" s="83"/>
    </row>
    <row r="7" spans="1:6" ht="27">
      <c r="A7" s="83" t="s">
        <v>4</v>
      </c>
      <c r="B7" s="83"/>
      <c r="C7" s="83"/>
      <c r="D7" s="83"/>
      <c r="E7" s="83"/>
      <c r="F7" s="83"/>
    </row>
    <row r="9" spans="1:6" ht="26.25">
      <c r="A9" s="2"/>
    </row>
    <row r="11" spans="1:6" ht="15.75">
      <c r="A11" s="4" t="s">
        <v>5</v>
      </c>
      <c r="B11" s="31"/>
      <c r="C11" s="84" t="s">
        <v>131</v>
      </c>
      <c r="D11" s="84"/>
      <c r="E11" s="84"/>
      <c r="F11" s="84"/>
    </row>
    <row r="13" spans="1:6">
      <c r="A13" s="3"/>
    </row>
    <row r="15" spans="1:6" ht="18.75">
      <c r="A15" s="52" t="s">
        <v>58</v>
      </c>
      <c r="D15" s="52" t="s">
        <v>114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5" t="s">
        <v>36</v>
      </c>
      <c r="B27" s="85"/>
      <c r="C27" s="85"/>
      <c r="D27" s="85"/>
      <c r="E27" s="85"/>
      <c r="F27" s="85"/>
    </row>
    <row r="29" spans="1:6">
      <c r="A29" s="82"/>
      <c r="B29" s="82"/>
      <c r="C29" s="82"/>
      <c r="D29" s="82"/>
      <c r="E29" s="82"/>
      <c r="F29" s="82"/>
    </row>
    <row r="30" spans="1:6">
      <c r="A30" s="82"/>
      <c r="B30" s="82"/>
      <c r="C30" s="82"/>
      <c r="D30" s="82"/>
      <c r="E30" s="82"/>
      <c r="F30" s="82"/>
    </row>
    <row r="31" spans="1:6" ht="22.5">
      <c r="A31" s="89" t="s">
        <v>7</v>
      </c>
      <c r="B31" s="89"/>
      <c r="C31" s="89"/>
      <c r="D31" s="89"/>
      <c r="E31" s="89"/>
      <c r="F31" s="89"/>
    </row>
    <row r="32" spans="1:6" ht="16.5" thickBot="1">
      <c r="A32" s="5"/>
    </row>
    <row r="33" spans="1:6">
      <c r="A33" s="90" t="s">
        <v>8</v>
      </c>
      <c r="B33" s="90" t="s">
        <v>9</v>
      </c>
      <c r="C33" s="90" t="s">
        <v>10</v>
      </c>
      <c r="D33" s="90" t="s">
        <v>40</v>
      </c>
      <c r="E33" s="90" t="s">
        <v>11</v>
      </c>
      <c r="F33" s="90" t="s">
        <v>12</v>
      </c>
    </row>
    <row r="34" spans="1:6" ht="29.25" customHeight="1" thickBot="1">
      <c r="A34" s="91"/>
      <c r="B34" s="91"/>
      <c r="C34" s="91"/>
      <c r="D34" s="91"/>
      <c r="E34" s="91"/>
      <c r="F34" s="91"/>
    </row>
    <row r="35" spans="1:6" ht="16.5" thickBot="1">
      <c r="A35" s="6" t="s">
        <v>128</v>
      </c>
      <c r="B35" s="7" t="s">
        <v>129</v>
      </c>
      <c r="C35" s="7">
        <v>50</v>
      </c>
      <c r="D35" s="7">
        <v>0.01</v>
      </c>
      <c r="E35" s="7">
        <v>200.04</v>
      </c>
      <c r="F35" s="23">
        <f t="shared" ref="F35:F44" si="0">C35*D35*E35</f>
        <v>100.02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9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/>
      <c r="D50" s="92">
        <f>(SUM(F35:F44)+SUM(E46:E49)+F65)*C50</f>
        <v>0</v>
      </c>
      <c r="E50" s="9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100.02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4" t="s">
        <v>23</v>
      </c>
      <c r="B55" s="95"/>
      <c r="C55" s="96"/>
      <c r="D55" s="78" t="s">
        <v>24</v>
      </c>
      <c r="E55" s="78" t="s">
        <v>25</v>
      </c>
      <c r="F55" s="78" t="s">
        <v>26</v>
      </c>
    </row>
    <row r="56" spans="1:8" ht="30" customHeight="1" thickBot="1">
      <c r="A56" s="86"/>
      <c r="B56" s="87"/>
      <c r="C56" s="88"/>
      <c r="D56" s="41"/>
      <c r="E56" s="42"/>
      <c r="F56" s="42">
        <f t="shared" ref="F56:F64" si="2">D56*E56</f>
        <v>0</v>
      </c>
    </row>
    <row r="57" spans="1:8" ht="30" customHeight="1" thickBot="1">
      <c r="A57" s="86"/>
      <c r="B57" s="87"/>
      <c r="C57" s="88"/>
      <c r="D57" s="41"/>
      <c r="E57" s="42"/>
      <c r="F57" s="42">
        <f t="shared" si="2"/>
        <v>0</v>
      </c>
    </row>
    <row r="58" spans="1:8" ht="30" customHeight="1" thickBot="1">
      <c r="A58" s="86"/>
      <c r="B58" s="87"/>
      <c r="C58" s="88"/>
      <c r="D58" s="41"/>
      <c r="E58" s="42"/>
      <c r="F58" s="42">
        <f t="shared" si="2"/>
        <v>0</v>
      </c>
    </row>
    <row r="59" spans="1:8" ht="30" customHeight="1" thickBot="1">
      <c r="A59" s="86"/>
      <c r="B59" s="87"/>
      <c r="C59" s="88"/>
      <c r="D59" s="41"/>
      <c r="E59" s="42"/>
      <c r="F59" s="42">
        <f t="shared" si="2"/>
        <v>0</v>
      </c>
    </row>
    <row r="60" spans="1:8" ht="30" customHeight="1" thickBot="1">
      <c r="A60" s="86"/>
      <c r="B60" s="87"/>
      <c r="C60" s="88"/>
      <c r="D60" s="41"/>
      <c r="E60" s="42"/>
      <c r="F60" s="42">
        <f t="shared" si="2"/>
        <v>0</v>
      </c>
    </row>
    <row r="61" spans="1:8" ht="30" customHeight="1" thickBot="1">
      <c r="A61" s="86"/>
      <c r="B61" s="87"/>
      <c r="C61" s="88"/>
      <c r="D61" s="41"/>
      <c r="E61" s="42"/>
      <c r="F61" s="42">
        <f t="shared" si="2"/>
        <v>0</v>
      </c>
    </row>
    <row r="62" spans="1:8" ht="30" customHeight="1" thickBot="1">
      <c r="A62" s="86"/>
      <c r="B62" s="87"/>
      <c r="C62" s="88"/>
      <c r="D62" s="41"/>
      <c r="E62" s="42"/>
      <c r="F62" s="42">
        <f t="shared" si="2"/>
        <v>0</v>
      </c>
    </row>
    <row r="63" spans="1:8" ht="30" customHeight="1" thickBot="1">
      <c r="A63" s="86"/>
      <c r="B63" s="87"/>
      <c r="C63" s="88"/>
      <c r="D63" s="41"/>
      <c r="E63" s="42"/>
      <c r="F63" s="42">
        <f t="shared" si="2"/>
        <v>0</v>
      </c>
    </row>
    <row r="64" spans="1:8" ht="30" customHeight="1" thickBot="1">
      <c r="A64" s="86"/>
      <c r="B64" s="87"/>
      <c r="C64" s="88"/>
      <c r="D64" s="43"/>
      <c r="E64" s="44"/>
      <c r="F64" s="42">
        <f t="shared" si="2"/>
        <v>0</v>
      </c>
    </row>
    <row r="65" spans="1:6" ht="30" customHeight="1" thickBot="1">
      <c r="A65" s="98" t="s">
        <v>27</v>
      </c>
      <c r="B65" s="99"/>
      <c r="C65" s="100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100.02</v>
      </c>
      <c r="D67" s="49"/>
      <c r="E67" s="32"/>
      <c r="F67" s="32"/>
    </row>
    <row r="68" spans="1:6" ht="15.75">
      <c r="A68" s="16"/>
    </row>
    <row r="69" spans="1:6" ht="60" customHeight="1">
      <c r="A69" s="97" t="s">
        <v>28</v>
      </c>
      <c r="B69" s="97"/>
      <c r="C69" s="97"/>
      <c r="D69" s="97"/>
      <c r="E69" s="97"/>
      <c r="F69" s="97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4" zoomScaleNormal="100" workbookViewId="0">
      <selection activeCell="D15" sqref="D1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3" t="s">
        <v>3</v>
      </c>
      <c r="B5" s="83"/>
      <c r="C5" s="83"/>
      <c r="D5" s="83"/>
      <c r="E5" s="83"/>
      <c r="F5" s="83"/>
    </row>
    <row r="7" spans="1:6" ht="27">
      <c r="A7" s="83" t="s">
        <v>4</v>
      </c>
      <c r="B7" s="83"/>
      <c r="C7" s="83"/>
      <c r="D7" s="83"/>
      <c r="E7" s="83"/>
      <c r="F7" s="83"/>
    </row>
    <row r="9" spans="1:6" ht="26.25">
      <c r="A9" s="2"/>
    </row>
    <row r="11" spans="1:6" ht="15.75">
      <c r="A11" s="4" t="s">
        <v>5</v>
      </c>
      <c r="B11" s="31"/>
      <c r="C11" s="84" t="s">
        <v>132</v>
      </c>
      <c r="D11" s="84"/>
      <c r="E11" s="84"/>
      <c r="F11" s="84"/>
    </row>
    <row r="13" spans="1:6">
      <c r="A13" s="3"/>
    </row>
    <row r="15" spans="1:6" ht="18.75">
      <c r="A15" s="52" t="s">
        <v>58</v>
      </c>
      <c r="D15" s="52" t="s">
        <v>114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5" t="s">
        <v>36</v>
      </c>
      <c r="B27" s="85"/>
      <c r="C27" s="85"/>
      <c r="D27" s="85"/>
      <c r="E27" s="85"/>
      <c r="F27" s="85"/>
    </row>
    <row r="29" spans="1:6">
      <c r="A29" s="82"/>
      <c r="B29" s="82"/>
      <c r="C29" s="82"/>
      <c r="D29" s="82"/>
      <c r="E29" s="82"/>
      <c r="F29" s="82"/>
    </row>
    <row r="30" spans="1:6">
      <c r="A30" s="82"/>
      <c r="B30" s="82"/>
      <c r="C30" s="82"/>
      <c r="D30" s="82"/>
      <c r="E30" s="82"/>
      <c r="F30" s="82"/>
    </row>
    <row r="31" spans="1:6" ht="22.5">
      <c r="A31" s="89" t="s">
        <v>7</v>
      </c>
      <c r="B31" s="89"/>
      <c r="C31" s="89"/>
      <c r="D31" s="89"/>
      <c r="E31" s="89"/>
      <c r="F31" s="89"/>
    </row>
    <row r="32" spans="1:6" ht="16.5" thickBot="1">
      <c r="A32" s="5"/>
    </row>
    <row r="33" spans="1:6">
      <c r="A33" s="90" t="s">
        <v>8</v>
      </c>
      <c r="B33" s="90" t="s">
        <v>9</v>
      </c>
      <c r="C33" s="90" t="s">
        <v>10</v>
      </c>
      <c r="D33" s="90" t="s">
        <v>40</v>
      </c>
      <c r="E33" s="90" t="s">
        <v>11</v>
      </c>
      <c r="F33" s="90" t="s">
        <v>12</v>
      </c>
    </row>
    <row r="34" spans="1:6" ht="29.25" customHeight="1" thickBot="1">
      <c r="A34" s="91"/>
      <c r="B34" s="91"/>
      <c r="C34" s="91"/>
      <c r="D34" s="91"/>
      <c r="E34" s="91"/>
      <c r="F34" s="91"/>
    </row>
    <row r="35" spans="1:6" ht="16.5" thickBot="1">
      <c r="A35" s="6" t="s">
        <v>128</v>
      </c>
      <c r="B35" s="7" t="s">
        <v>129</v>
      </c>
      <c r="C35" s="7">
        <v>34</v>
      </c>
      <c r="D35" s="7">
        <v>0.01</v>
      </c>
      <c r="E35" s="7">
        <v>200.04</v>
      </c>
      <c r="F35" s="23">
        <f t="shared" ref="F35:F44" si="0">C35*D35*E35</f>
        <v>68.013599999999997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9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/>
      <c r="D50" s="92">
        <f>(SUM(F35:F44)+SUM(E46:E49)+F65)*C50</f>
        <v>0</v>
      </c>
      <c r="E50" s="9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68.010000000000005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4" t="s">
        <v>23</v>
      </c>
      <c r="B55" s="95"/>
      <c r="C55" s="96"/>
      <c r="D55" s="78" t="s">
        <v>24</v>
      </c>
      <c r="E55" s="78" t="s">
        <v>25</v>
      </c>
      <c r="F55" s="78" t="s">
        <v>26</v>
      </c>
    </row>
    <row r="56" spans="1:8" ht="30" customHeight="1" thickBot="1">
      <c r="A56" s="86"/>
      <c r="B56" s="87"/>
      <c r="C56" s="88"/>
      <c r="D56" s="41"/>
      <c r="E56" s="42"/>
      <c r="F56" s="42">
        <f t="shared" ref="F56:F64" si="2">D56*E56</f>
        <v>0</v>
      </c>
    </row>
    <row r="57" spans="1:8" ht="30" customHeight="1" thickBot="1">
      <c r="A57" s="86"/>
      <c r="B57" s="87"/>
      <c r="C57" s="88"/>
      <c r="D57" s="41"/>
      <c r="E57" s="42"/>
      <c r="F57" s="42">
        <f t="shared" si="2"/>
        <v>0</v>
      </c>
    </row>
    <row r="58" spans="1:8" ht="30" customHeight="1" thickBot="1">
      <c r="A58" s="86"/>
      <c r="B58" s="87"/>
      <c r="C58" s="88"/>
      <c r="D58" s="41"/>
      <c r="E58" s="42"/>
      <c r="F58" s="42">
        <f t="shared" si="2"/>
        <v>0</v>
      </c>
    </row>
    <row r="59" spans="1:8" ht="30" customHeight="1" thickBot="1">
      <c r="A59" s="86"/>
      <c r="B59" s="87"/>
      <c r="C59" s="88"/>
      <c r="D59" s="41"/>
      <c r="E59" s="42"/>
      <c r="F59" s="42">
        <f t="shared" si="2"/>
        <v>0</v>
      </c>
    </row>
    <row r="60" spans="1:8" ht="30" customHeight="1" thickBot="1">
      <c r="A60" s="86"/>
      <c r="B60" s="87"/>
      <c r="C60" s="88"/>
      <c r="D60" s="41"/>
      <c r="E60" s="42"/>
      <c r="F60" s="42">
        <f t="shared" si="2"/>
        <v>0</v>
      </c>
    </row>
    <row r="61" spans="1:8" ht="30" customHeight="1" thickBot="1">
      <c r="A61" s="86"/>
      <c r="B61" s="87"/>
      <c r="C61" s="88"/>
      <c r="D61" s="41"/>
      <c r="E61" s="42"/>
      <c r="F61" s="42">
        <f t="shared" si="2"/>
        <v>0</v>
      </c>
    </row>
    <row r="62" spans="1:8" ht="30" customHeight="1" thickBot="1">
      <c r="A62" s="86"/>
      <c r="B62" s="87"/>
      <c r="C62" s="88"/>
      <c r="D62" s="41"/>
      <c r="E62" s="42"/>
      <c r="F62" s="42">
        <f t="shared" si="2"/>
        <v>0</v>
      </c>
    </row>
    <row r="63" spans="1:8" ht="30" customHeight="1" thickBot="1">
      <c r="A63" s="86"/>
      <c r="B63" s="87"/>
      <c r="C63" s="88"/>
      <c r="D63" s="41"/>
      <c r="E63" s="42"/>
      <c r="F63" s="42">
        <f t="shared" si="2"/>
        <v>0</v>
      </c>
    </row>
    <row r="64" spans="1:8" ht="30" customHeight="1" thickBot="1">
      <c r="A64" s="86"/>
      <c r="B64" s="87"/>
      <c r="C64" s="88"/>
      <c r="D64" s="43"/>
      <c r="E64" s="44"/>
      <c r="F64" s="42">
        <f t="shared" si="2"/>
        <v>0</v>
      </c>
    </row>
    <row r="65" spans="1:6" ht="30" customHeight="1" thickBot="1">
      <c r="A65" s="98" t="s">
        <v>27</v>
      </c>
      <c r="B65" s="99"/>
      <c r="C65" s="100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68.010000000000005</v>
      </c>
      <c r="D67" s="49"/>
      <c r="E67" s="32"/>
      <c r="F67" s="32"/>
    </row>
    <row r="68" spans="1:6" ht="15.75">
      <c r="A68" s="16"/>
    </row>
    <row r="69" spans="1:6" ht="60" customHeight="1">
      <c r="A69" s="97" t="s">
        <v>28</v>
      </c>
      <c r="B69" s="97"/>
      <c r="C69" s="97"/>
      <c r="D69" s="97"/>
      <c r="E69" s="97"/>
      <c r="F69" s="97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4" zoomScaleNormal="100" workbookViewId="0">
      <selection activeCell="D15" sqref="D1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3" t="s">
        <v>3</v>
      </c>
      <c r="B5" s="83"/>
      <c r="C5" s="83"/>
      <c r="D5" s="83"/>
      <c r="E5" s="83"/>
      <c r="F5" s="83"/>
    </row>
    <row r="7" spans="1:6" ht="27">
      <c r="A7" s="83" t="s">
        <v>4</v>
      </c>
      <c r="B7" s="83"/>
      <c r="C7" s="83"/>
      <c r="D7" s="83"/>
      <c r="E7" s="83"/>
      <c r="F7" s="83"/>
    </row>
    <row r="9" spans="1:6" ht="26.25">
      <c r="A9" s="2"/>
    </row>
    <row r="11" spans="1:6" ht="15.75">
      <c r="A11" s="4" t="s">
        <v>5</v>
      </c>
      <c r="B11" s="31"/>
      <c r="C11" s="84" t="s">
        <v>133</v>
      </c>
      <c r="D11" s="84"/>
      <c r="E11" s="84"/>
      <c r="F11" s="84"/>
    </row>
    <row r="13" spans="1:6">
      <c r="A13" s="3"/>
    </row>
    <row r="15" spans="1:6" ht="18.75">
      <c r="A15" s="52" t="s">
        <v>58</v>
      </c>
      <c r="D15" s="52" t="s">
        <v>114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5" t="s">
        <v>36</v>
      </c>
      <c r="B27" s="85"/>
      <c r="C27" s="85"/>
      <c r="D27" s="85"/>
      <c r="E27" s="85"/>
      <c r="F27" s="85"/>
    </row>
    <row r="29" spans="1:6">
      <c r="A29" s="82"/>
      <c r="B29" s="82"/>
      <c r="C29" s="82"/>
      <c r="D29" s="82"/>
      <c r="E29" s="82"/>
      <c r="F29" s="82"/>
    </row>
    <row r="30" spans="1:6">
      <c r="A30" s="82"/>
      <c r="B30" s="82"/>
      <c r="C30" s="82"/>
      <c r="D30" s="82"/>
      <c r="E30" s="82"/>
      <c r="F30" s="82"/>
    </row>
    <row r="31" spans="1:6" ht="22.5">
      <c r="A31" s="89" t="s">
        <v>7</v>
      </c>
      <c r="B31" s="89"/>
      <c r="C31" s="89"/>
      <c r="D31" s="89"/>
      <c r="E31" s="89"/>
      <c r="F31" s="89"/>
    </row>
    <row r="32" spans="1:6" ht="16.5" thickBot="1">
      <c r="A32" s="5"/>
    </row>
    <row r="33" spans="1:6">
      <c r="A33" s="90" t="s">
        <v>8</v>
      </c>
      <c r="B33" s="90" t="s">
        <v>9</v>
      </c>
      <c r="C33" s="90" t="s">
        <v>10</v>
      </c>
      <c r="D33" s="90" t="s">
        <v>40</v>
      </c>
      <c r="E33" s="90" t="s">
        <v>11</v>
      </c>
      <c r="F33" s="90" t="s">
        <v>12</v>
      </c>
    </row>
    <row r="34" spans="1:6" ht="29.25" customHeight="1" thickBot="1">
      <c r="A34" s="91"/>
      <c r="B34" s="91"/>
      <c r="C34" s="91"/>
      <c r="D34" s="91"/>
      <c r="E34" s="91"/>
      <c r="F34" s="91"/>
    </row>
    <row r="35" spans="1:6" ht="16.5" thickBot="1">
      <c r="A35" s="6" t="s">
        <v>128</v>
      </c>
      <c r="B35" s="7" t="s">
        <v>129</v>
      </c>
      <c r="C35" s="7">
        <v>53</v>
      </c>
      <c r="D35" s="7">
        <v>8.0000000000000002E-3</v>
      </c>
      <c r="E35" s="7">
        <v>200.04</v>
      </c>
      <c r="F35" s="23">
        <f t="shared" ref="F35:F44" si="0">C35*D35*E35</f>
        <v>84.816959999999995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9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/>
      <c r="D50" s="92">
        <f>(SUM(F35:F44)+SUM(E46:E49)+F65)*C50</f>
        <v>0</v>
      </c>
      <c r="E50" s="9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84.82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4" t="s">
        <v>23</v>
      </c>
      <c r="B55" s="95"/>
      <c r="C55" s="96"/>
      <c r="D55" s="78" t="s">
        <v>24</v>
      </c>
      <c r="E55" s="78" t="s">
        <v>25</v>
      </c>
      <c r="F55" s="78" t="s">
        <v>26</v>
      </c>
    </row>
    <row r="56" spans="1:8" ht="30" customHeight="1" thickBot="1">
      <c r="A56" s="86"/>
      <c r="B56" s="87"/>
      <c r="C56" s="88"/>
      <c r="D56" s="41"/>
      <c r="E56" s="42"/>
      <c r="F56" s="42">
        <f t="shared" ref="F56:F64" si="2">D56*E56</f>
        <v>0</v>
      </c>
    </row>
    <row r="57" spans="1:8" ht="30" customHeight="1" thickBot="1">
      <c r="A57" s="86"/>
      <c r="B57" s="87"/>
      <c r="C57" s="88"/>
      <c r="D57" s="41"/>
      <c r="E57" s="42"/>
      <c r="F57" s="42">
        <f t="shared" si="2"/>
        <v>0</v>
      </c>
    </row>
    <row r="58" spans="1:8" ht="30" customHeight="1" thickBot="1">
      <c r="A58" s="86"/>
      <c r="B58" s="87"/>
      <c r="C58" s="88"/>
      <c r="D58" s="41"/>
      <c r="E58" s="42"/>
      <c r="F58" s="42">
        <f t="shared" si="2"/>
        <v>0</v>
      </c>
    </row>
    <row r="59" spans="1:8" ht="30" customHeight="1" thickBot="1">
      <c r="A59" s="86"/>
      <c r="B59" s="87"/>
      <c r="C59" s="88"/>
      <c r="D59" s="41"/>
      <c r="E59" s="42"/>
      <c r="F59" s="42">
        <f t="shared" si="2"/>
        <v>0</v>
      </c>
    </row>
    <row r="60" spans="1:8" ht="30" customHeight="1" thickBot="1">
      <c r="A60" s="86"/>
      <c r="B60" s="87"/>
      <c r="C60" s="88"/>
      <c r="D60" s="41"/>
      <c r="E60" s="42"/>
      <c r="F60" s="42">
        <f t="shared" si="2"/>
        <v>0</v>
      </c>
    </row>
    <row r="61" spans="1:8" ht="30" customHeight="1" thickBot="1">
      <c r="A61" s="86"/>
      <c r="B61" s="87"/>
      <c r="C61" s="88"/>
      <c r="D61" s="41"/>
      <c r="E61" s="42"/>
      <c r="F61" s="42">
        <f t="shared" si="2"/>
        <v>0</v>
      </c>
    </row>
    <row r="62" spans="1:8" ht="30" customHeight="1" thickBot="1">
      <c r="A62" s="86"/>
      <c r="B62" s="87"/>
      <c r="C62" s="88"/>
      <c r="D62" s="41"/>
      <c r="E62" s="42"/>
      <c r="F62" s="42">
        <f t="shared" si="2"/>
        <v>0</v>
      </c>
    </row>
    <row r="63" spans="1:8" ht="30" customHeight="1" thickBot="1">
      <c r="A63" s="86"/>
      <c r="B63" s="87"/>
      <c r="C63" s="88"/>
      <c r="D63" s="41"/>
      <c r="E63" s="42"/>
      <c r="F63" s="42">
        <f t="shared" si="2"/>
        <v>0</v>
      </c>
    </row>
    <row r="64" spans="1:8" ht="30" customHeight="1" thickBot="1">
      <c r="A64" s="86"/>
      <c r="B64" s="87"/>
      <c r="C64" s="88"/>
      <c r="D64" s="43"/>
      <c r="E64" s="44"/>
      <c r="F64" s="42">
        <f t="shared" si="2"/>
        <v>0</v>
      </c>
    </row>
    <row r="65" spans="1:6" ht="30" customHeight="1" thickBot="1">
      <c r="A65" s="98" t="s">
        <v>27</v>
      </c>
      <c r="B65" s="99"/>
      <c r="C65" s="100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84.82</v>
      </c>
      <c r="D67" s="49"/>
      <c r="E67" s="32"/>
      <c r="F67" s="32"/>
    </row>
    <row r="68" spans="1:6" ht="15.75">
      <c r="A68" s="16"/>
    </row>
    <row r="69" spans="1:6" ht="60" customHeight="1">
      <c r="A69" s="97" t="s">
        <v>28</v>
      </c>
      <c r="B69" s="97"/>
      <c r="C69" s="97"/>
      <c r="D69" s="97"/>
      <c r="E69" s="97"/>
      <c r="F69" s="97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4" zoomScaleNormal="100" workbookViewId="0">
      <selection activeCell="D15" sqref="D1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3" t="s">
        <v>3</v>
      </c>
      <c r="B5" s="83"/>
      <c r="C5" s="83"/>
      <c r="D5" s="83"/>
      <c r="E5" s="83"/>
      <c r="F5" s="83"/>
    </row>
    <row r="7" spans="1:6" ht="27">
      <c r="A7" s="83" t="s">
        <v>4</v>
      </c>
      <c r="B7" s="83"/>
      <c r="C7" s="83"/>
      <c r="D7" s="83"/>
      <c r="E7" s="83"/>
      <c r="F7" s="83"/>
    </row>
    <row r="9" spans="1:6" ht="26.25">
      <c r="A9" s="2"/>
    </row>
    <row r="11" spans="1:6" ht="15.75">
      <c r="A11" s="4" t="s">
        <v>5</v>
      </c>
      <c r="B11" s="31"/>
      <c r="C11" s="84" t="s">
        <v>134</v>
      </c>
      <c r="D11" s="84"/>
      <c r="E11" s="84"/>
      <c r="F11" s="84"/>
    </row>
    <row r="13" spans="1:6">
      <c r="A13" s="3"/>
    </row>
    <row r="15" spans="1:6" ht="18.75">
      <c r="A15" s="52" t="s">
        <v>58</v>
      </c>
      <c r="D15" s="52" t="s">
        <v>114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5" t="s">
        <v>36</v>
      </c>
      <c r="B27" s="85"/>
      <c r="C27" s="85"/>
      <c r="D27" s="85"/>
      <c r="E27" s="85"/>
      <c r="F27" s="85"/>
    </row>
    <row r="29" spans="1:6">
      <c r="A29" s="82"/>
      <c r="B29" s="82"/>
      <c r="C29" s="82"/>
      <c r="D29" s="82"/>
      <c r="E29" s="82"/>
      <c r="F29" s="82"/>
    </row>
    <row r="30" spans="1:6">
      <c r="A30" s="82"/>
      <c r="B30" s="82"/>
      <c r="C30" s="82"/>
      <c r="D30" s="82"/>
      <c r="E30" s="82"/>
      <c r="F30" s="82"/>
    </row>
    <row r="31" spans="1:6" ht="22.5">
      <c r="A31" s="89" t="s">
        <v>7</v>
      </c>
      <c r="B31" s="89"/>
      <c r="C31" s="89"/>
      <c r="D31" s="89"/>
      <c r="E31" s="89"/>
      <c r="F31" s="89"/>
    </row>
    <row r="32" spans="1:6" ht="16.5" thickBot="1">
      <c r="A32" s="5"/>
    </row>
    <row r="33" spans="1:6">
      <c r="A33" s="90" t="s">
        <v>8</v>
      </c>
      <c r="B33" s="90" t="s">
        <v>9</v>
      </c>
      <c r="C33" s="90" t="s">
        <v>10</v>
      </c>
      <c r="D33" s="90" t="s">
        <v>40</v>
      </c>
      <c r="E33" s="90" t="s">
        <v>11</v>
      </c>
      <c r="F33" s="90" t="s">
        <v>12</v>
      </c>
    </row>
    <row r="34" spans="1:6" ht="29.25" customHeight="1" thickBot="1">
      <c r="A34" s="91"/>
      <c r="B34" s="91"/>
      <c r="C34" s="91"/>
      <c r="D34" s="91"/>
      <c r="E34" s="91"/>
      <c r="F34" s="91"/>
    </row>
    <row r="35" spans="1:6" ht="16.5" thickBot="1">
      <c r="A35" s="6" t="s">
        <v>128</v>
      </c>
      <c r="B35" s="7" t="s">
        <v>129</v>
      </c>
      <c r="C35" s="7">
        <v>53</v>
      </c>
      <c r="D35" s="7">
        <v>8.0000000000000002E-3</v>
      </c>
      <c r="E35" s="7">
        <v>200.04</v>
      </c>
      <c r="F35" s="23">
        <f t="shared" ref="F35:F44" si="0">C35*D35*E35</f>
        <v>84.816959999999995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9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/>
      <c r="D50" s="92">
        <f>(SUM(F35:F44)+SUM(E46:E49)+F65)*C50</f>
        <v>0</v>
      </c>
      <c r="E50" s="9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84.82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4" t="s">
        <v>23</v>
      </c>
      <c r="B55" s="95"/>
      <c r="C55" s="96"/>
      <c r="D55" s="78" t="s">
        <v>24</v>
      </c>
      <c r="E55" s="78" t="s">
        <v>25</v>
      </c>
      <c r="F55" s="78" t="s">
        <v>26</v>
      </c>
    </row>
    <row r="56" spans="1:8" ht="30" customHeight="1" thickBot="1">
      <c r="A56" s="86"/>
      <c r="B56" s="87"/>
      <c r="C56" s="88"/>
      <c r="D56" s="41"/>
      <c r="E56" s="42"/>
      <c r="F56" s="42">
        <f t="shared" ref="F56:F64" si="2">D56*E56</f>
        <v>0</v>
      </c>
    </row>
    <row r="57" spans="1:8" ht="30" customHeight="1" thickBot="1">
      <c r="A57" s="86"/>
      <c r="B57" s="87"/>
      <c r="C57" s="88"/>
      <c r="D57" s="41"/>
      <c r="E57" s="42"/>
      <c r="F57" s="42">
        <f t="shared" si="2"/>
        <v>0</v>
      </c>
    </row>
    <row r="58" spans="1:8" ht="30" customHeight="1" thickBot="1">
      <c r="A58" s="86"/>
      <c r="B58" s="87"/>
      <c r="C58" s="88"/>
      <c r="D58" s="41"/>
      <c r="E58" s="42"/>
      <c r="F58" s="42">
        <f t="shared" si="2"/>
        <v>0</v>
      </c>
    </row>
    <row r="59" spans="1:8" ht="30" customHeight="1" thickBot="1">
      <c r="A59" s="86"/>
      <c r="B59" s="87"/>
      <c r="C59" s="88"/>
      <c r="D59" s="41"/>
      <c r="E59" s="42"/>
      <c r="F59" s="42">
        <f t="shared" si="2"/>
        <v>0</v>
      </c>
    </row>
    <row r="60" spans="1:8" ht="30" customHeight="1" thickBot="1">
      <c r="A60" s="86"/>
      <c r="B60" s="87"/>
      <c r="C60" s="88"/>
      <c r="D60" s="41"/>
      <c r="E60" s="42"/>
      <c r="F60" s="42">
        <f t="shared" si="2"/>
        <v>0</v>
      </c>
    </row>
    <row r="61" spans="1:8" ht="30" customHeight="1" thickBot="1">
      <c r="A61" s="86"/>
      <c r="B61" s="87"/>
      <c r="C61" s="88"/>
      <c r="D61" s="41"/>
      <c r="E61" s="42"/>
      <c r="F61" s="42">
        <f t="shared" si="2"/>
        <v>0</v>
      </c>
    </row>
    <row r="62" spans="1:8" ht="30" customHeight="1" thickBot="1">
      <c r="A62" s="86"/>
      <c r="B62" s="87"/>
      <c r="C62" s="88"/>
      <c r="D62" s="41"/>
      <c r="E62" s="42"/>
      <c r="F62" s="42">
        <f t="shared" si="2"/>
        <v>0</v>
      </c>
    </row>
    <row r="63" spans="1:8" ht="30" customHeight="1" thickBot="1">
      <c r="A63" s="86"/>
      <c r="B63" s="87"/>
      <c r="C63" s="88"/>
      <c r="D63" s="41"/>
      <c r="E63" s="42"/>
      <c r="F63" s="42">
        <f t="shared" si="2"/>
        <v>0</v>
      </c>
    </row>
    <row r="64" spans="1:8" ht="30" customHeight="1" thickBot="1">
      <c r="A64" s="86"/>
      <c r="B64" s="87"/>
      <c r="C64" s="88"/>
      <c r="D64" s="43"/>
      <c r="E64" s="44"/>
      <c r="F64" s="42">
        <f t="shared" si="2"/>
        <v>0</v>
      </c>
    </row>
    <row r="65" spans="1:6" ht="30" customHeight="1" thickBot="1">
      <c r="A65" s="98" t="s">
        <v>27</v>
      </c>
      <c r="B65" s="99"/>
      <c r="C65" s="100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84.82</v>
      </c>
      <c r="D67" s="49"/>
      <c r="E67" s="32"/>
      <c r="F67" s="32"/>
    </row>
    <row r="68" spans="1:6" ht="15.75">
      <c r="A68" s="16"/>
    </row>
    <row r="69" spans="1:6" ht="60" customHeight="1">
      <c r="A69" s="97" t="s">
        <v>28</v>
      </c>
      <c r="B69" s="97"/>
      <c r="C69" s="97"/>
      <c r="D69" s="97"/>
      <c r="E69" s="97"/>
      <c r="F69" s="97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4" zoomScaleNormal="100" workbookViewId="0">
      <selection activeCell="D15" sqref="D1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3" t="s">
        <v>3</v>
      </c>
      <c r="B5" s="83"/>
      <c r="C5" s="83"/>
      <c r="D5" s="83"/>
      <c r="E5" s="83"/>
      <c r="F5" s="83"/>
    </row>
    <row r="7" spans="1:6" ht="27">
      <c r="A7" s="83" t="s">
        <v>4</v>
      </c>
      <c r="B7" s="83"/>
      <c r="C7" s="83"/>
      <c r="D7" s="83"/>
      <c r="E7" s="83"/>
      <c r="F7" s="83"/>
    </row>
    <row r="9" spans="1:6" ht="26.25">
      <c r="A9" s="2"/>
    </row>
    <row r="11" spans="1:6" ht="15.75">
      <c r="A11" s="4" t="s">
        <v>5</v>
      </c>
      <c r="B11" s="31"/>
      <c r="C11" s="84" t="s">
        <v>135</v>
      </c>
      <c r="D11" s="84"/>
      <c r="E11" s="84"/>
      <c r="F11" s="84"/>
    </row>
    <row r="13" spans="1:6">
      <c r="A13" s="3"/>
    </row>
    <row r="15" spans="1:6" ht="18.75">
      <c r="A15" s="52" t="s">
        <v>58</v>
      </c>
      <c r="D15" s="52" t="s">
        <v>114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5" t="s">
        <v>36</v>
      </c>
      <c r="B27" s="85"/>
      <c r="C27" s="85"/>
      <c r="D27" s="85"/>
      <c r="E27" s="85"/>
      <c r="F27" s="85"/>
    </row>
    <row r="29" spans="1:6">
      <c r="A29" s="82"/>
      <c r="B29" s="82"/>
      <c r="C29" s="82"/>
      <c r="D29" s="82"/>
      <c r="E29" s="82"/>
      <c r="F29" s="82"/>
    </row>
    <row r="30" spans="1:6">
      <c r="A30" s="82"/>
      <c r="B30" s="82"/>
      <c r="C30" s="82"/>
      <c r="D30" s="82"/>
      <c r="E30" s="82"/>
      <c r="F30" s="82"/>
    </row>
    <row r="31" spans="1:6" ht="22.5">
      <c r="A31" s="89" t="s">
        <v>7</v>
      </c>
      <c r="B31" s="89"/>
      <c r="C31" s="89"/>
      <c r="D31" s="89"/>
      <c r="E31" s="89"/>
      <c r="F31" s="89"/>
    </row>
    <row r="32" spans="1:6" ht="16.5" thickBot="1">
      <c r="A32" s="5"/>
    </row>
    <row r="33" spans="1:6">
      <c r="A33" s="90" t="s">
        <v>8</v>
      </c>
      <c r="B33" s="90" t="s">
        <v>9</v>
      </c>
      <c r="C33" s="90" t="s">
        <v>10</v>
      </c>
      <c r="D33" s="90" t="s">
        <v>40</v>
      </c>
      <c r="E33" s="90" t="s">
        <v>11</v>
      </c>
      <c r="F33" s="90" t="s">
        <v>12</v>
      </c>
    </row>
    <row r="34" spans="1:6" ht="29.25" customHeight="1" thickBot="1">
      <c r="A34" s="91"/>
      <c r="B34" s="91"/>
      <c r="C34" s="91"/>
      <c r="D34" s="91"/>
      <c r="E34" s="91"/>
      <c r="F34" s="91"/>
    </row>
    <row r="35" spans="1:6" ht="16.5" thickBot="1">
      <c r="A35" s="6" t="s">
        <v>128</v>
      </c>
      <c r="B35" s="7" t="s">
        <v>129</v>
      </c>
      <c r="C35" s="7">
        <v>53</v>
      </c>
      <c r="D35" s="7">
        <v>8.0000000000000002E-3</v>
      </c>
      <c r="E35" s="7">
        <v>200.04</v>
      </c>
      <c r="F35" s="23">
        <f t="shared" ref="F35:F44" si="0">C35*D35*E35</f>
        <v>84.816959999999995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9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/>
      <c r="D50" s="92">
        <f>(SUM(F35:F44)+SUM(E46:E49)+F65)*C50</f>
        <v>0</v>
      </c>
      <c r="E50" s="9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84.82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4" t="s">
        <v>23</v>
      </c>
      <c r="B55" s="95"/>
      <c r="C55" s="96"/>
      <c r="D55" s="78" t="s">
        <v>24</v>
      </c>
      <c r="E55" s="78" t="s">
        <v>25</v>
      </c>
      <c r="F55" s="78" t="s">
        <v>26</v>
      </c>
    </row>
    <row r="56" spans="1:8" ht="30" customHeight="1" thickBot="1">
      <c r="A56" s="86"/>
      <c r="B56" s="87"/>
      <c r="C56" s="88"/>
      <c r="D56" s="41"/>
      <c r="E56" s="42"/>
      <c r="F56" s="42">
        <f t="shared" ref="F56:F64" si="2">D56*E56</f>
        <v>0</v>
      </c>
    </row>
    <row r="57" spans="1:8" ht="30" customHeight="1" thickBot="1">
      <c r="A57" s="86"/>
      <c r="B57" s="87"/>
      <c r="C57" s="88"/>
      <c r="D57" s="41"/>
      <c r="E57" s="42"/>
      <c r="F57" s="42">
        <f t="shared" si="2"/>
        <v>0</v>
      </c>
    </row>
    <row r="58" spans="1:8" ht="30" customHeight="1" thickBot="1">
      <c r="A58" s="86"/>
      <c r="B58" s="87"/>
      <c r="C58" s="88"/>
      <c r="D58" s="41"/>
      <c r="E58" s="42"/>
      <c r="F58" s="42">
        <f t="shared" si="2"/>
        <v>0</v>
      </c>
    </row>
    <row r="59" spans="1:8" ht="30" customHeight="1" thickBot="1">
      <c r="A59" s="86"/>
      <c r="B59" s="87"/>
      <c r="C59" s="88"/>
      <c r="D59" s="41"/>
      <c r="E59" s="42"/>
      <c r="F59" s="42">
        <f t="shared" si="2"/>
        <v>0</v>
      </c>
    </row>
    <row r="60" spans="1:8" ht="30" customHeight="1" thickBot="1">
      <c r="A60" s="86"/>
      <c r="B60" s="87"/>
      <c r="C60" s="88"/>
      <c r="D60" s="41"/>
      <c r="E60" s="42"/>
      <c r="F60" s="42">
        <f t="shared" si="2"/>
        <v>0</v>
      </c>
    </row>
    <row r="61" spans="1:8" ht="30" customHeight="1" thickBot="1">
      <c r="A61" s="86"/>
      <c r="B61" s="87"/>
      <c r="C61" s="88"/>
      <c r="D61" s="41"/>
      <c r="E61" s="42"/>
      <c r="F61" s="42">
        <f t="shared" si="2"/>
        <v>0</v>
      </c>
    </row>
    <row r="62" spans="1:8" ht="30" customHeight="1" thickBot="1">
      <c r="A62" s="86"/>
      <c r="B62" s="87"/>
      <c r="C62" s="88"/>
      <c r="D62" s="41"/>
      <c r="E62" s="42"/>
      <c r="F62" s="42">
        <f t="shared" si="2"/>
        <v>0</v>
      </c>
    </row>
    <row r="63" spans="1:8" ht="30" customHeight="1" thickBot="1">
      <c r="A63" s="86"/>
      <c r="B63" s="87"/>
      <c r="C63" s="88"/>
      <c r="D63" s="41"/>
      <c r="E63" s="42"/>
      <c r="F63" s="42">
        <f t="shared" si="2"/>
        <v>0</v>
      </c>
    </row>
    <row r="64" spans="1:8" ht="30" customHeight="1" thickBot="1">
      <c r="A64" s="86"/>
      <c r="B64" s="87"/>
      <c r="C64" s="88"/>
      <c r="D64" s="43"/>
      <c r="E64" s="44"/>
      <c r="F64" s="42">
        <f t="shared" si="2"/>
        <v>0</v>
      </c>
    </row>
    <row r="65" spans="1:6" ht="30" customHeight="1" thickBot="1">
      <c r="A65" s="98" t="s">
        <v>27</v>
      </c>
      <c r="B65" s="99"/>
      <c r="C65" s="100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84.82</v>
      </c>
      <c r="D67" s="49"/>
      <c r="E67" s="32"/>
      <c r="F67" s="32"/>
    </row>
    <row r="68" spans="1:6" ht="15.75">
      <c r="A68" s="16"/>
    </row>
    <row r="69" spans="1:6" ht="60" customHeight="1">
      <c r="A69" s="97" t="s">
        <v>28</v>
      </c>
      <c r="B69" s="97"/>
      <c r="C69" s="97"/>
      <c r="D69" s="97"/>
      <c r="E69" s="97"/>
      <c r="F69" s="97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52" zoomScaleNormal="100" workbookViewId="0">
      <selection activeCell="A35" sqref="A35:F36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3" t="s">
        <v>3</v>
      </c>
      <c r="B5" s="83"/>
      <c r="C5" s="83"/>
      <c r="D5" s="83"/>
      <c r="E5" s="83"/>
      <c r="F5" s="83"/>
    </row>
    <row r="7" spans="1:6" ht="27">
      <c r="A7" s="83" t="s">
        <v>4</v>
      </c>
      <c r="B7" s="83"/>
      <c r="C7" s="83"/>
      <c r="D7" s="83"/>
      <c r="E7" s="83"/>
      <c r="F7" s="83"/>
    </row>
    <row r="9" spans="1:6" ht="26.25">
      <c r="A9" s="2"/>
    </row>
    <row r="11" spans="1:6" ht="15.75">
      <c r="A11" s="4" t="s">
        <v>5</v>
      </c>
      <c r="B11" s="31"/>
      <c r="C11" s="84" t="s">
        <v>99</v>
      </c>
      <c r="D11" s="84"/>
      <c r="E11" s="84"/>
      <c r="F11" s="84"/>
    </row>
    <row r="13" spans="1:6">
      <c r="A13" s="3"/>
    </row>
    <row r="15" spans="1:6" ht="18.75">
      <c r="A15" s="52" t="s">
        <v>58</v>
      </c>
      <c r="D15" s="52" t="s">
        <v>68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100</v>
      </c>
      <c r="B25" s="31"/>
      <c r="C25" s="4"/>
      <c r="D25" s="53" t="s">
        <v>35</v>
      </c>
      <c r="E25" s="31"/>
    </row>
    <row r="27" spans="1:6" ht="18.75">
      <c r="A27" s="85" t="s">
        <v>36</v>
      </c>
      <c r="B27" s="85"/>
      <c r="C27" s="85"/>
      <c r="D27" s="85"/>
      <c r="E27" s="85"/>
      <c r="F27" s="85"/>
    </row>
    <row r="29" spans="1:6">
      <c r="A29" s="82"/>
      <c r="B29" s="82"/>
      <c r="C29" s="82"/>
      <c r="D29" s="82"/>
      <c r="E29" s="82"/>
      <c r="F29" s="82"/>
    </row>
    <row r="30" spans="1:6">
      <c r="A30" s="82"/>
      <c r="B30" s="82"/>
      <c r="C30" s="82"/>
      <c r="D30" s="82"/>
      <c r="E30" s="82"/>
      <c r="F30" s="82"/>
    </row>
    <row r="31" spans="1:6" ht="22.5">
      <c r="A31" s="89" t="s">
        <v>7</v>
      </c>
      <c r="B31" s="89"/>
      <c r="C31" s="89"/>
      <c r="D31" s="89"/>
      <c r="E31" s="89"/>
      <c r="F31" s="89"/>
    </row>
    <row r="32" spans="1:6" ht="16.5" thickBot="1">
      <c r="A32" s="5"/>
    </row>
    <row r="33" spans="1:6">
      <c r="A33" s="90" t="s">
        <v>8</v>
      </c>
      <c r="B33" s="90" t="s">
        <v>9</v>
      </c>
      <c r="C33" s="90" t="s">
        <v>10</v>
      </c>
      <c r="D33" s="90" t="s">
        <v>40</v>
      </c>
      <c r="E33" s="90" t="s">
        <v>11</v>
      </c>
      <c r="F33" s="90" t="s">
        <v>12</v>
      </c>
    </row>
    <row r="34" spans="1:6" ht="29.25" customHeight="1" thickBot="1">
      <c r="A34" s="91"/>
      <c r="B34" s="91"/>
      <c r="C34" s="91"/>
      <c r="D34" s="91"/>
      <c r="E34" s="91"/>
      <c r="F34" s="91"/>
    </row>
    <row r="35" spans="1:6" ht="30" customHeight="1" thickBot="1">
      <c r="A35" s="6" t="s">
        <v>97</v>
      </c>
      <c r="B35" s="7" t="s">
        <v>48</v>
      </c>
      <c r="C35" s="7">
        <v>2</v>
      </c>
      <c r="D35" s="7">
        <v>0.4</v>
      </c>
      <c r="E35" s="7">
        <v>403.06</v>
      </c>
      <c r="F35" s="23">
        <f t="shared" ref="F35:F43" si="0">C35*D35*E35</f>
        <v>322.44800000000004</v>
      </c>
    </row>
    <row r="36" spans="1:6" ht="30" customHeight="1" thickBot="1">
      <c r="A36" s="6" t="s">
        <v>98</v>
      </c>
      <c r="B36" s="7" t="s">
        <v>48</v>
      </c>
      <c r="C36" s="7">
        <v>1</v>
      </c>
      <c r="D36" s="7">
        <v>2</v>
      </c>
      <c r="E36" s="7">
        <v>403.06</v>
      </c>
      <c r="F36" s="23">
        <f t="shared" si="0"/>
        <v>806.12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/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57" t="s">
        <v>65</v>
      </c>
      <c r="E48" s="37">
        <f t="shared" si="1"/>
        <v>13.542816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</v>
      </c>
      <c r="D50" s="92">
        <f>(SUM(F35:F44)+SUM(E46:E49)+F65)*C50</f>
        <v>0</v>
      </c>
      <c r="E50" s="9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1142.1099999999999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4" t="s">
        <v>23</v>
      </c>
      <c r="B55" s="95"/>
      <c r="C55" s="96"/>
      <c r="D55" s="19" t="s">
        <v>24</v>
      </c>
      <c r="E55" s="19" t="s">
        <v>25</v>
      </c>
      <c r="F55" s="19" t="s">
        <v>26</v>
      </c>
    </row>
    <row r="56" spans="1:8" ht="30" customHeight="1" thickBot="1">
      <c r="A56" s="86"/>
      <c r="B56" s="87"/>
      <c r="C56" s="88"/>
      <c r="D56" s="41"/>
      <c r="E56" s="42"/>
      <c r="F56" s="42">
        <f t="shared" ref="F56:F64" si="2">D56*E56</f>
        <v>0</v>
      </c>
    </row>
    <row r="57" spans="1:8" ht="30" customHeight="1" thickBot="1">
      <c r="A57" s="86"/>
      <c r="B57" s="87"/>
      <c r="C57" s="88"/>
      <c r="D57" s="41"/>
      <c r="E57" s="42"/>
      <c r="F57" s="42">
        <f t="shared" si="2"/>
        <v>0</v>
      </c>
    </row>
    <row r="58" spans="1:8" ht="30" customHeight="1" thickBot="1">
      <c r="A58" s="86"/>
      <c r="B58" s="87"/>
      <c r="C58" s="88"/>
      <c r="D58" s="41"/>
      <c r="E58" s="42"/>
      <c r="F58" s="42">
        <f t="shared" si="2"/>
        <v>0</v>
      </c>
    </row>
    <row r="59" spans="1:8" ht="30" customHeight="1" thickBot="1">
      <c r="A59" s="86"/>
      <c r="B59" s="87"/>
      <c r="C59" s="88"/>
      <c r="D59" s="41"/>
      <c r="E59" s="42"/>
      <c r="F59" s="42">
        <f t="shared" si="2"/>
        <v>0</v>
      </c>
    </row>
    <row r="60" spans="1:8" ht="30" customHeight="1" thickBot="1">
      <c r="A60" s="86"/>
      <c r="B60" s="87"/>
      <c r="C60" s="88"/>
      <c r="D60" s="41"/>
      <c r="E60" s="42"/>
      <c r="F60" s="42">
        <f t="shared" si="2"/>
        <v>0</v>
      </c>
    </row>
    <row r="61" spans="1:8" ht="30" customHeight="1" thickBot="1">
      <c r="A61" s="86"/>
      <c r="B61" s="87"/>
      <c r="C61" s="88"/>
      <c r="D61" s="41"/>
      <c r="E61" s="42"/>
      <c r="F61" s="42">
        <f t="shared" si="2"/>
        <v>0</v>
      </c>
    </row>
    <row r="62" spans="1:8" ht="30" customHeight="1" thickBot="1">
      <c r="A62" s="86"/>
      <c r="B62" s="87"/>
      <c r="C62" s="88"/>
      <c r="D62" s="41"/>
      <c r="E62" s="42"/>
      <c r="F62" s="42">
        <f t="shared" si="2"/>
        <v>0</v>
      </c>
    </row>
    <row r="63" spans="1:8" ht="30" customHeight="1" thickBot="1">
      <c r="A63" s="86"/>
      <c r="B63" s="87"/>
      <c r="C63" s="88"/>
      <c r="D63" s="41"/>
      <c r="E63" s="42"/>
      <c r="F63" s="42">
        <f t="shared" si="2"/>
        <v>0</v>
      </c>
    </row>
    <row r="64" spans="1:8" ht="30" customHeight="1" thickBot="1">
      <c r="A64" s="86"/>
      <c r="B64" s="87"/>
      <c r="C64" s="88"/>
      <c r="D64" s="43"/>
      <c r="E64" s="44"/>
      <c r="F64" s="42">
        <f t="shared" si="2"/>
        <v>0</v>
      </c>
    </row>
    <row r="65" spans="1:6" ht="30" customHeight="1" thickBot="1">
      <c r="A65" s="98" t="s">
        <v>27</v>
      </c>
      <c r="B65" s="99"/>
      <c r="C65" s="100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1142.1099999999999</v>
      </c>
      <c r="D67" s="49"/>
      <c r="E67" s="32"/>
      <c r="F67" s="32"/>
    </row>
    <row r="68" spans="1:6" ht="15.75">
      <c r="A68" s="16"/>
    </row>
    <row r="69" spans="1:6" ht="60" customHeight="1">
      <c r="A69" s="97" t="s">
        <v>28</v>
      </c>
      <c r="B69" s="97"/>
      <c r="C69" s="97"/>
      <c r="D69" s="97"/>
      <c r="E69" s="97"/>
      <c r="F69" s="97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7" zoomScaleNormal="100" workbookViewId="0">
      <selection activeCell="D15" sqref="D1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3" t="s">
        <v>3</v>
      </c>
      <c r="B5" s="83"/>
      <c r="C5" s="83"/>
      <c r="D5" s="83"/>
      <c r="E5" s="83"/>
      <c r="F5" s="83"/>
    </row>
    <row r="7" spans="1:6" ht="27">
      <c r="A7" s="83" t="s">
        <v>4</v>
      </c>
      <c r="B7" s="83"/>
      <c r="C7" s="83"/>
      <c r="D7" s="83"/>
      <c r="E7" s="83"/>
      <c r="F7" s="83"/>
    </row>
    <row r="9" spans="1:6" ht="26.25">
      <c r="A9" s="2"/>
    </row>
    <row r="11" spans="1:6" ht="15.75">
      <c r="A11" s="4" t="s">
        <v>5</v>
      </c>
      <c r="B11" s="31"/>
      <c r="C11" s="84" t="s">
        <v>136</v>
      </c>
      <c r="D11" s="84"/>
      <c r="E11" s="84"/>
      <c r="F11" s="84"/>
    </row>
    <row r="13" spans="1:6">
      <c r="A13" s="3"/>
    </row>
    <row r="15" spans="1:6" ht="18.75">
      <c r="A15" s="52" t="s">
        <v>58</v>
      </c>
      <c r="D15" s="52" t="s">
        <v>114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5" t="s">
        <v>36</v>
      </c>
      <c r="B27" s="85"/>
      <c r="C27" s="85"/>
      <c r="D27" s="85"/>
      <c r="E27" s="85"/>
      <c r="F27" s="85"/>
    </row>
    <row r="29" spans="1:6">
      <c r="A29" s="82"/>
      <c r="B29" s="82"/>
      <c r="C29" s="82"/>
      <c r="D29" s="82"/>
      <c r="E29" s="82"/>
      <c r="F29" s="82"/>
    </row>
    <row r="30" spans="1:6">
      <c r="A30" s="82"/>
      <c r="B30" s="82"/>
      <c r="C30" s="82"/>
      <c r="D30" s="82"/>
      <c r="E30" s="82"/>
      <c r="F30" s="82"/>
    </row>
    <row r="31" spans="1:6" ht="22.5">
      <c r="A31" s="89" t="s">
        <v>7</v>
      </c>
      <c r="B31" s="89"/>
      <c r="C31" s="89"/>
      <c r="D31" s="89"/>
      <c r="E31" s="89"/>
      <c r="F31" s="89"/>
    </row>
    <row r="32" spans="1:6" ht="16.5" thickBot="1">
      <c r="A32" s="5"/>
    </row>
    <row r="33" spans="1:6">
      <c r="A33" s="90" t="s">
        <v>8</v>
      </c>
      <c r="B33" s="90" t="s">
        <v>9</v>
      </c>
      <c r="C33" s="90" t="s">
        <v>10</v>
      </c>
      <c r="D33" s="90" t="s">
        <v>40</v>
      </c>
      <c r="E33" s="90" t="s">
        <v>11</v>
      </c>
      <c r="F33" s="90" t="s">
        <v>12</v>
      </c>
    </row>
    <row r="34" spans="1:6" ht="29.25" customHeight="1" thickBot="1">
      <c r="A34" s="91"/>
      <c r="B34" s="91"/>
      <c r="C34" s="91"/>
      <c r="D34" s="91"/>
      <c r="E34" s="91"/>
      <c r="F34" s="91"/>
    </row>
    <row r="35" spans="1:6" ht="16.5" thickBot="1">
      <c r="A35" s="6" t="s">
        <v>128</v>
      </c>
      <c r="B35" s="7" t="s">
        <v>129</v>
      </c>
      <c r="C35" s="7">
        <v>53</v>
      </c>
      <c r="D35" s="7">
        <v>8.0000000000000002E-3</v>
      </c>
      <c r="E35" s="7">
        <v>200.04</v>
      </c>
      <c r="F35" s="23">
        <f t="shared" ref="F35:F44" si="0">C35*D35*E35</f>
        <v>84.816959999999995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9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/>
      <c r="D50" s="92">
        <f>(SUM(F35:F44)+SUM(E46:E49)+F65)*C50</f>
        <v>0</v>
      </c>
      <c r="E50" s="9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84.82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4" t="s">
        <v>23</v>
      </c>
      <c r="B55" s="95"/>
      <c r="C55" s="96"/>
      <c r="D55" s="78" t="s">
        <v>24</v>
      </c>
      <c r="E55" s="78" t="s">
        <v>25</v>
      </c>
      <c r="F55" s="78" t="s">
        <v>26</v>
      </c>
    </row>
    <row r="56" spans="1:8" ht="30" customHeight="1" thickBot="1">
      <c r="A56" s="86"/>
      <c r="B56" s="87"/>
      <c r="C56" s="88"/>
      <c r="D56" s="41"/>
      <c r="E56" s="42"/>
      <c r="F56" s="42">
        <f t="shared" ref="F56:F64" si="2">D56*E56</f>
        <v>0</v>
      </c>
    </row>
    <row r="57" spans="1:8" ht="30" customHeight="1" thickBot="1">
      <c r="A57" s="86"/>
      <c r="B57" s="87"/>
      <c r="C57" s="88"/>
      <c r="D57" s="41"/>
      <c r="E57" s="42"/>
      <c r="F57" s="42">
        <f t="shared" si="2"/>
        <v>0</v>
      </c>
    </row>
    <row r="58" spans="1:8" ht="30" customHeight="1" thickBot="1">
      <c r="A58" s="86"/>
      <c r="B58" s="87"/>
      <c r="C58" s="88"/>
      <c r="D58" s="41"/>
      <c r="E58" s="42"/>
      <c r="F58" s="42">
        <f t="shared" si="2"/>
        <v>0</v>
      </c>
    </row>
    <row r="59" spans="1:8" ht="30" customHeight="1" thickBot="1">
      <c r="A59" s="86"/>
      <c r="B59" s="87"/>
      <c r="C59" s="88"/>
      <c r="D59" s="41"/>
      <c r="E59" s="42"/>
      <c r="F59" s="42">
        <f t="shared" si="2"/>
        <v>0</v>
      </c>
    </row>
    <row r="60" spans="1:8" ht="30" customHeight="1" thickBot="1">
      <c r="A60" s="86"/>
      <c r="B60" s="87"/>
      <c r="C60" s="88"/>
      <c r="D60" s="41"/>
      <c r="E60" s="42"/>
      <c r="F60" s="42">
        <f t="shared" si="2"/>
        <v>0</v>
      </c>
    </row>
    <row r="61" spans="1:8" ht="30" customHeight="1" thickBot="1">
      <c r="A61" s="86"/>
      <c r="B61" s="87"/>
      <c r="C61" s="88"/>
      <c r="D61" s="41"/>
      <c r="E61" s="42"/>
      <c r="F61" s="42">
        <f t="shared" si="2"/>
        <v>0</v>
      </c>
    </row>
    <row r="62" spans="1:8" ht="30" customHeight="1" thickBot="1">
      <c r="A62" s="86"/>
      <c r="B62" s="87"/>
      <c r="C62" s="88"/>
      <c r="D62" s="41"/>
      <c r="E62" s="42"/>
      <c r="F62" s="42">
        <f t="shared" si="2"/>
        <v>0</v>
      </c>
    </row>
    <row r="63" spans="1:8" ht="30" customHeight="1" thickBot="1">
      <c r="A63" s="86"/>
      <c r="B63" s="87"/>
      <c r="C63" s="88"/>
      <c r="D63" s="41"/>
      <c r="E63" s="42"/>
      <c r="F63" s="42">
        <f t="shared" si="2"/>
        <v>0</v>
      </c>
    </row>
    <row r="64" spans="1:8" ht="30" customHeight="1" thickBot="1">
      <c r="A64" s="86"/>
      <c r="B64" s="87"/>
      <c r="C64" s="88"/>
      <c r="D64" s="43"/>
      <c r="E64" s="44"/>
      <c r="F64" s="42">
        <f t="shared" si="2"/>
        <v>0</v>
      </c>
    </row>
    <row r="65" spans="1:6" ht="30" customHeight="1" thickBot="1">
      <c r="A65" s="98" t="s">
        <v>27</v>
      </c>
      <c r="B65" s="99"/>
      <c r="C65" s="100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84.82</v>
      </c>
      <c r="D67" s="49"/>
      <c r="E67" s="32"/>
      <c r="F67" s="32"/>
    </row>
    <row r="68" spans="1:6" ht="15.75">
      <c r="A68" s="16"/>
    </row>
    <row r="69" spans="1:6" ht="60" customHeight="1">
      <c r="A69" s="97" t="s">
        <v>28</v>
      </c>
      <c r="B69" s="97"/>
      <c r="C69" s="97"/>
      <c r="D69" s="97"/>
      <c r="E69" s="97"/>
      <c r="F69" s="97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7" zoomScaleNormal="100" workbookViewId="0">
      <selection activeCell="D15" sqref="D1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3" t="s">
        <v>3</v>
      </c>
      <c r="B5" s="83"/>
      <c r="C5" s="83"/>
      <c r="D5" s="83"/>
      <c r="E5" s="83"/>
      <c r="F5" s="83"/>
    </row>
    <row r="7" spans="1:6" ht="27">
      <c r="A7" s="83" t="s">
        <v>4</v>
      </c>
      <c r="B7" s="83"/>
      <c r="C7" s="83"/>
      <c r="D7" s="83"/>
      <c r="E7" s="83"/>
      <c r="F7" s="83"/>
    </row>
    <row r="9" spans="1:6" ht="26.25">
      <c r="A9" s="2"/>
    </row>
    <row r="11" spans="1:6" ht="15.75">
      <c r="A11" s="4" t="s">
        <v>5</v>
      </c>
      <c r="B11" s="31"/>
      <c r="C11" s="84" t="s">
        <v>137</v>
      </c>
      <c r="D11" s="84"/>
      <c r="E11" s="84"/>
      <c r="F11" s="84"/>
    </row>
    <row r="13" spans="1:6">
      <c r="A13" s="3"/>
    </row>
    <row r="15" spans="1:6" ht="18.75">
      <c r="A15" s="52" t="s">
        <v>58</v>
      </c>
      <c r="D15" s="52" t="s">
        <v>114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5" t="s">
        <v>36</v>
      </c>
      <c r="B27" s="85"/>
      <c r="C27" s="85"/>
      <c r="D27" s="85"/>
      <c r="E27" s="85"/>
      <c r="F27" s="85"/>
    </row>
    <row r="29" spans="1:6">
      <c r="A29" s="82"/>
      <c r="B29" s="82"/>
      <c r="C29" s="82"/>
      <c r="D29" s="82"/>
      <c r="E29" s="82"/>
      <c r="F29" s="82"/>
    </row>
    <row r="30" spans="1:6">
      <c r="A30" s="82"/>
      <c r="B30" s="82"/>
      <c r="C30" s="82"/>
      <c r="D30" s="82"/>
      <c r="E30" s="82"/>
      <c r="F30" s="82"/>
    </row>
    <row r="31" spans="1:6" ht="22.5">
      <c r="A31" s="89" t="s">
        <v>7</v>
      </c>
      <c r="B31" s="89"/>
      <c r="C31" s="89"/>
      <c r="D31" s="89"/>
      <c r="E31" s="89"/>
      <c r="F31" s="89"/>
    </row>
    <row r="32" spans="1:6" ht="16.5" thickBot="1">
      <c r="A32" s="5"/>
    </row>
    <row r="33" spans="1:6">
      <c r="A33" s="90" t="s">
        <v>8</v>
      </c>
      <c r="B33" s="90" t="s">
        <v>9</v>
      </c>
      <c r="C33" s="90" t="s">
        <v>10</v>
      </c>
      <c r="D33" s="90" t="s">
        <v>40</v>
      </c>
      <c r="E33" s="90" t="s">
        <v>11</v>
      </c>
      <c r="F33" s="90" t="s">
        <v>12</v>
      </c>
    </row>
    <row r="34" spans="1:6" ht="29.25" customHeight="1" thickBot="1">
      <c r="A34" s="91"/>
      <c r="B34" s="91"/>
      <c r="C34" s="91"/>
      <c r="D34" s="91"/>
      <c r="E34" s="91"/>
      <c r="F34" s="91"/>
    </row>
    <row r="35" spans="1:6" ht="16.5" thickBot="1">
      <c r="A35" s="6" t="s">
        <v>128</v>
      </c>
      <c r="B35" s="7" t="s">
        <v>129</v>
      </c>
      <c r="C35" s="7">
        <v>53</v>
      </c>
      <c r="D35" s="7">
        <v>8.0000000000000002E-3</v>
      </c>
      <c r="E35" s="7">
        <v>200.04</v>
      </c>
      <c r="F35" s="23">
        <f t="shared" ref="F35:F44" si="0">C35*D35*E35</f>
        <v>84.816959999999995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9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/>
      <c r="D50" s="92">
        <f>(SUM(F35:F44)+SUM(E46:E49)+F65)*C50</f>
        <v>0</v>
      </c>
      <c r="E50" s="9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84.82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4" t="s">
        <v>23</v>
      </c>
      <c r="B55" s="95"/>
      <c r="C55" s="96"/>
      <c r="D55" s="78" t="s">
        <v>24</v>
      </c>
      <c r="E55" s="78" t="s">
        <v>25</v>
      </c>
      <c r="F55" s="78" t="s">
        <v>26</v>
      </c>
    </row>
    <row r="56" spans="1:8" ht="30" customHeight="1" thickBot="1">
      <c r="A56" s="86"/>
      <c r="B56" s="87"/>
      <c r="C56" s="88"/>
      <c r="D56" s="41"/>
      <c r="E56" s="42"/>
      <c r="F56" s="42">
        <f t="shared" ref="F56:F64" si="2">D56*E56</f>
        <v>0</v>
      </c>
    </row>
    <row r="57" spans="1:8" ht="30" customHeight="1" thickBot="1">
      <c r="A57" s="86"/>
      <c r="B57" s="87"/>
      <c r="C57" s="88"/>
      <c r="D57" s="41"/>
      <c r="E57" s="42"/>
      <c r="F57" s="42">
        <f t="shared" si="2"/>
        <v>0</v>
      </c>
    </row>
    <row r="58" spans="1:8" ht="30" customHeight="1" thickBot="1">
      <c r="A58" s="86"/>
      <c r="B58" s="87"/>
      <c r="C58" s="88"/>
      <c r="D58" s="41"/>
      <c r="E58" s="42"/>
      <c r="F58" s="42">
        <f t="shared" si="2"/>
        <v>0</v>
      </c>
    </row>
    <row r="59" spans="1:8" ht="30" customHeight="1" thickBot="1">
      <c r="A59" s="86"/>
      <c r="B59" s="87"/>
      <c r="C59" s="88"/>
      <c r="D59" s="41"/>
      <c r="E59" s="42"/>
      <c r="F59" s="42">
        <f t="shared" si="2"/>
        <v>0</v>
      </c>
    </row>
    <row r="60" spans="1:8" ht="30" customHeight="1" thickBot="1">
      <c r="A60" s="86"/>
      <c r="B60" s="87"/>
      <c r="C60" s="88"/>
      <c r="D60" s="41"/>
      <c r="E60" s="42"/>
      <c r="F60" s="42">
        <f t="shared" si="2"/>
        <v>0</v>
      </c>
    </row>
    <row r="61" spans="1:8" ht="30" customHeight="1" thickBot="1">
      <c r="A61" s="86"/>
      <c r="B61" s="87"/>
      <c r="C61" s="88"/>
      <c r="D61" s="41"/>
      <c r="E61" s="42"/>
      <c r="F61" s="42">
        <f t="shared" si="2"/>
        <v>0</v>
      </c>
    </row>
    <row r="62" spans="1:8" ht="30" customHeight="1" thickBot="1">
      <c r="A62" s="86"/>
      <c r="B62" s="87"/>
      <c r="C62" s="88"/>
      <c r="D62" s="41"/>
      <c r="E62" s="42"/>
      <c r="F62" s="42">
        <f t="shared" si="2"/>
        <v>0</v>
      </c>
    </row>
    <row r="63" spans="1:8" ht="30" customHeight="1" thickBot="1">
      <c r="A63" s="86"/>
      <c r="B63" s="87"/>
      <c r="C63" s="88"/>
      <c r="D63" s="41"/>
      <c r="E63" s="42"/>
      <c r="F63" s="42">
        <f t="shared" si="2"/>
        <v>0</v>
      </c>
    </row>
    <row r="64" spans="1:8" ht="30" customHeight="1" thickBot="1">
      <c r="A64" s="86"/>
      <c r="B64" s="87"/>
      <c r="C64" s="88"/>
      <c r="D64" s="43"/>
      <c r="E64" s="44"/>
      <c r="F64" s="42">
        <f t="shared" si="2"/>
        <v>0</v>
      </c>
    </row>
    <row r="65" spans="1:6" ht="30" customHeight="1" thickBot="1">
      <c r="A65" s="98" t="s">
        <v>27</v>
      </c>
      <c r="B65" s="99"/>
      <c r="C65" s="100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84.82</v>
      </c>
      <c r="D67" s="49"/>
      <c r="E67" s="32"/>
      <c r="F67" s="32"/>
    </row>
    <row r="68" spans="1:6" ht="15.75">
      <c r="A68" s="16"/>
    </row>
    <row r="69" spans="1:6" ht="60" customHeight="1">
      <c r="A69" s="97" t="s">
        <v>28</v>
      </c>
      <c r="B69" s="97"/>
      <c r="C69" s="97"/>
      <c r="D69" s="97"/>
      <c r="E69" s="97"/>
      <c r="F69" s="97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zoomScaleNormal="100" workbookViewId="0">
      <selection activeCell="D15" sqref="D1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3" t="s">
        <v>3</v>
      </c>
      <c r="B5" s="83"/>
      <c r="C5" s="83"/>
      <c r="D5" s="83"/>
      <c r="E5" s="83"/>
      <c r="F5" s="83"/>
    </row>
    <row r="7" spans="1:6" ht="27">
      <c r="A7" s="83" t="s">
        <v>4</v>
      </c>
      <c r="B7" s="83"/>
      <c r="C7" s="83"/>
      <c r="D7" s="83"/>
      <c r="E7" s="83"/>
      <c r="F7" s="83"/>
    </row>
    <row r="9" spans="1:6" ht="26.25">
      <c r="A9" s="2"/>
    </row>
    <row r="11" spans="1:6" ht="15.75">
      <c r="A11" s="4" t="s">
        <v>5</v>
      </c>
      <c r="B11" s="31"/>
      <c r="C11" s="84" t="s">
        <v>138</v>
      </c>
      <c r="D11" s="84"/>
      <c r="E11" s="84"/>
      <c r="F11" s="84"/>
    </row>
    <row r="13" spans="1:6">
      <c r="A13" s="3"/>
    </row>
    <row r="15" spans="1:6" ht="18.75">
      <c r="A15" s="52" t="s">
        <v>58</v>
      </c>
      <c r="D15" s="52" t="s">
        <v>114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5" t="s">
        <v>36</v>
      </c>
      <c r="B27" s="85"/>
      <c r="C27" s="85"/>
      <c r="D27" s="85"/>
      <c r="E27" s="85"/>
      <c r="F27" s="85"/>
    </row>
    <row r="29" spans="1:6">
      <c r="A29" s="82"/>
      <c r="B29" s="82"/>
      <c r="C29" s="82"/>
      <c r="D29" s="82"/>
      <c r="E29" s="82"/>
      <c r="F29" s="82"/>
    </row>
    <row r="30" spans="1:6">
      <c r="A30" s="82"/>
      <c r="B30" s="82"/>
      <c r="C30" s="82"/>
      <c r="D30" s="82"/>
      <c r="E30" s="82"/>
      <c r="F30" s="82"/>
    </row>
    <row r="31" spans="1:6" ht="22.5">
      <c r="A31" s="89" t="s">
        <v>7</v>
      </c>
      <c r="B31" s="89"/>
      <c r="C31" s="89"/>
      <c r="D31" s="89"/>
      <c r="E31" s="89"/>
      <c r="F31" s="89"/>
    </row>
    <row r="32" spans="1:6" ht="16.5" thickBot="1">
      <c r="A32" s="5"/>
    </row>
    <row r="33" spans="1:6">
      <c r="A33" s="90" t="s">
        <v>8</v>
      </c>
      <c r="B33" s="90" t="s">
        <v>9</v>
      </c>
      <c r="C33" s="90" t="s">
        <v>10</v>
      </c>
      <c r="D33" s="90" t="s">
        <v>40</v>
      </c>
      <c r="E33" s="90" t="s">
        <v>11</v>
      </c>
      <c r="F33" s="90" t="s">
        <v>12</v>
      </c>
    </row>
    <row r="34" spans="1:6" ht="29.25" customHeight="1" thickBot="1">
      <c r="A34" s="91"/>
      <c r="B34" s="91"/>
      <c r="C34" s="91"/>
      <c r="D34" s="91"/>
      <c r="E34" s="91"/>
      <c r="F34" s="91"/>
    </row>
    <row r="35" spans="1:6" ht="16.5" thickBot="1">
      <c r="A35" s="6" t="s">
        <v>128</v>
      </c>
      <c r="B35" s="7" t="s">
        <v>129</v>
      </c>
      <c r="C35" s="7">
        <v>53</v>
      </c>
      <c r="D35" s="7">
        <v>8.0000000000000002E-3</v>
      </c>
      <c r="E35" s="7">
        <v>200.04</v>
      </c>
      <c r="F35" s="23">
        <f t="shared" ref="F35:F44" si="0">C35*D35*E35</f>
        <v>84.816959999999995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9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/>
      <c r="D50" s="92">
        <f>(SUM(F35:F44)+SUM(E46:E49)+F65)*C50</f>
        <v>0</v>
      </c>
      <c r="E50" s="9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84.82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4" t="s">
        <v>23</v>
      </c>
      <c r="B55" s="95"/>
      <c r="C55" s="96"/>
      <c r="D55" s="78" t="s">
        <v>24</v>
      </c>
      <c r="E55" s="78" t="s">
        <v>25</v>
      </c>
      <c r="F55" s="78" t="s">
        <v>26</v>
      </c>
    </row>
    <row r="56" spans="1:8" ht="30" customHeight="1" thickBot="1">
      <c r="A56" s="86"/>
      <c r="B56" s="87"/>
      <c r="C56" s="88"/>
      <c r="D56" s="41"/>
      <c r="E56" s="42"/>
      <c r="F56" s="42">
        <f t="shared" ref="F56:F64" si="2">D56*E56</f>
        <v>0</v>
      </c>
    </row>
    <row r="57" spans="1:8" ht="30" customHeight="1" thickBot="1">
      <c r="A57" s="86"/>
      <c r="B57" s="87"/>
      <c r="C57" s="88"/>
      <c r="D57" s="41"/>
      <c r="E57" s="42"/>
      <c r="F57" s="42">
        <f t="shared" si="2"/>
        <v>0</v>
      </c>
    </row>
    <row r="58" spans="1:8" ht="30" customHeight="1" thickBot="1">
      <c r="A58" s="86"/>
      <c r="B58" s="87"/>
      <c r="C58" s="88"/>
      <c r="D58" s="41"/>
      <c r="E58" s="42"/>
      <c r="F58" s="42">
        <f t="shared" si="2"/>
        <v>0</v>
      </c>
    </row>
    <row r="59" spans="1:8" ht="30" customHeight="1" thickBot="1">
      <c r="A59" s="86"/>
      <c r="B59" s="87"/>
      <c r="C59" s="88"/>
      <c r="D59" s="41"/>
      <c r="E59" s="42"/>
      <c r="F59" s="42">
        <f t="shared" si="2"/>
        <v>0</v>
      </c>
    </row>
    <row r="60" spans="1:8" ht="30" customHeight="1" thickBot="1">
      <c r="A60" s="86"/>
      <c r="B60" s="87"/>
      <c r="C60" s="88"/>
      <c r="D60" s="41"/>
      <c r="E60" s="42"/>
      <c r="F60" s="42">
        <f t="shared" si="2"/>
        <v>0</v>
      </c>
    </row>
    <row r="61" spans="1:8" ht="30" customHeight="1" thickBot="1">
      <c r="A61" s="86"/>
      <c r="B61" s="87"/>
      <c r="C61" s="88"/>
      <c r="D61" s="41"/>
      <c r="E61" s="42"/>
      <c r="F61" s="42">
        <f t="shared" si="2"/>
        <v>0</v>
      </c>
    </row>
    <row r="62" spans="1:8" ht="30" customHeight="1" thickBot="1">
      <c r="A62" s="86"/>
      <c r="B62" s="87"/>
      <c r="C62" s="88"/>
      <c r="D62" s="41"/>
      <c r="E62" s="42"/>
      <c r="F62" s="42">
        <f t="shared" si="2"/>
        <v>0</v>
      </c>
    </row>
    <row r="63" spans="1:8" ht="30" customHeight="1" thickBot="1">
      <c r="A63" s="86"/>
      <c r="B63" s="87"/>
      <c r="C63" s="88"/>
      <c r="D63" s="41"/>
      <c r="E63" s="42"/>
      <c r="F63" s="42">
        <f t="shared" si="2"/>
        <v>0</v>
      </c>
    </row>
    <row r="64" spans="1:8" ht="30" customHeight="1" thickBot="1">
      <c r="A64" s="86"/>
      <c r="B64" s="87"/>
      <c r="C64" s="88"/>
      <c r="D64" s="43"/>
      <c r="E64" s="44"/>
      <c r="F64" s="42">
        <f t="shared" si="2"/>
        <v>0</v>
      </c>
    </row>
    <row r="65" spans="1:6" ht="30" customHeight="1" thickBot="1">
      <c r="A65" s="98" t="s">
        <v>27</v>
      </c>
      <c r="B65" s="99"/>
      <c r="C65" s="100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84.82</v>
      </c>
      <c r="D67" s="49"/>
      <c r="E67" s="32"/>
      <c r="F67" s="32"/>
    </row>
    <row r="68" spans="1:6" ht="15.75">
      <c r="A68" s="16"/>
    </row>
    <row r="69" spans="1:6" ht="60" customHeight="1">
      <c r="A69" s="97" t="s">
        <v>28</v>
      </c>
      <c r="B69" s="97"/>
      <c r="C69" s="97"/>
      <c r="D69" s="97"/>
      <c r="E69" s="97"/>
      <c r="F69" s="97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zoomScaleNormal="100" workbookViewId="0">
      <selection activeCell="D15" sqref="D1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3" t="s">
        <v>3</v>
      </c>
      <c r="B5" s="83"/>
      <c r="C5" s="83"/>
      <c r="D5" s="83"/>
      <c r="E5" s="83"/>
      <c r="F5" s="83"/>
    </row>
    <row r="7" spans="1:6" ht="27">
      <c r="A7" s="83" t="s">
        <v>4</v>
      </c>
      <c r="B7" s="83"/>
      <c r="C7" s="83"/>
      <c r="D7" s="83"/>
      <c r="E7" s="83"/>
      <c r="F7" s="83"/>
    </row>
    <row r="9" spans="1:6" ht="26.25">
      <c r="A9" s="2"/>
    </row>
    <row r="11" spans="1:6" ht="15.75">
      <c r="A11" s="4" t="s">
        <v>5</v>
      </c>
      <c r="B11" s="31"/>
      <c r="C11" s="84" t="s">
        <v>139</v>
      </c>
      <c r="D11" s="84"/>
      <c r="E11" s="84"/>
      <c r="F11" s="84"/>
    </row>
    <row r="13" spans="1:6">
      <c r="A13" s="3"/>
    </row>
    <row r="15" spans="1:6" ht="18.75">
      <c r="A15" s="52" t="s">
        <v>58</v>
      </c>
      <c r="D15" s="52" t="s">
        <v>114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5" t="s">
        <v>36</v>
      </c>
      <c r="B27" s="85"/>
      <c r="C27" s="85"/>
      <c r="D27" s="85"/>
      <c r="E27" s="85"/>
      <c r="F27" s="85"/>
    </row>
    <row r="29" spans="1:6">
      <c r="A29" s="82"/>
      <c r="B29" s="82"/>
      <c r="C29" s="82"/>
      <c r="D29" s="82"/>
      <c r="E29" s="82"/>
      <c r="F29" s="82"/>
    </row>
    <row r="30" spans="1:6">
      <c r="A30" s="82"/>
      <c r="B30" s="82"/>
      <c r="C30" s="82"/>
      <c r="D30" s="82"/>
      <c r="E30" s="82"/>
      <c r="F30" s="82"/>
    </row>
    <row r="31" spans="1:6" ht="22.5">
      <c r="A31" s="89" t="s">
        <v>7</v>
      </c>
      <c r="B31" s="89"/>
      <c r="C31" s="89"/>
      <c r="D31" s="89"/>
      <c r="E31" s="89"/>
      <c r="F31" s="89"/>
    </row>
    <row r="32" spans="1:6" ht="16.5" thickBot="1">
      <c r="A32" s="5"/>
    </row>
    <row r="33" spans="1:6">
      <c r="A33" s="90" t="s">
        <v>8</v>
      </c>
      <c r="B33" s="90" t="s">
        <v>9</v>
      </c>
      <c r="C33" s="90" t="s">
        <v>10</v>
      </c>
      <c r="D33" s="90" t="s">
        <v>40</v>
      </c>
      <c r="E33" s="90" t="s">
        <v>11</v>
      </c>
      <c r="F33" s="90" t="s">
        <v>12</v>
      </c>
    </row>
    <row r="34" spans="1:6" ht="29.25" customHeight="1" thickBot="1">
      <c r="A34" s="91"/>
      <c r="B34" s="91"/>
      <c r="C34" s="91"/>
      <c r="D34" s="91"/>
      <c r="E34" s="91"/>
      <c r="F34" s="91"/>
    </row>
    <row r="35" spans="1:6" ht="16.5" thickBot="1">
      <c r="A35" s="6" t="s">
        <v>128</v>
      </c>
      <c r="B35" s="7" t="s">
        <v>129</v>
      </c>
      <c r="C35" s="7">
        <v>53</v>
      </c>
      <c r="D35" s="7">
        <v>8.0000000000000002E-3</v>
      </c>
      <c r="E35" s="7">
        <v>200.04</v>
      </c>
      <c r="F35" s="23">
        <f t="shared" ref="F35:F44" si="0">C35*D35*E35</f>
        <v>84.816959999999995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9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/>
      <c r="D50" s="92">
        <f>(SUM(F35:F44)+SUM(E46:E49)+F65)*C50</f>
        <v>0</v>
      </c>
      <c r="E50" s="9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84.82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4" t="s">
        <v>23</v>
      </c>
      <c r="B55" s="95"/>
      <c r="C55" s="96"/>
      <c r="D55" s="78" t="s">
        <v>24</v>
      </c>
      <c r="E55" s="78" t="s">
        <v>25</v>
      </c>
      <c r="F55" s="78" t="s">
        <v>26</v>
      </c>
    </row>
    <row r="56" spans="1:8" ht="30" customHeight="1" thickBot="1">
      <c r="A56" s="86"/>
      <c r="B56" s="87"/>
      <c r="C56" s="88"/>
      <c r="D56" s="41"/>
      <c r="E56" s="42"/>
      <c r="F56" s="42">
        <f t="shared" ref="F56:F64" si="2">D56*E56</f>
        <v>0</v>
      </c>
    </row>
    <row r="57" spans="1:8" ht="30" customHeight="1" thickBot="1">
      <c r="A57" s="86"/>
      <c r="B57" s="87"/>
      <c r="C57" s="88"/>
      <c r="D57" s="41"/>
      <c r="E57" s="42"/>
      <c r="F57" s="42">
        <f t="shared" si="2"/>
        <v>0</v>
      </c>
    </row>
    <row r="58" spans="1:8" ht="30" customHeight="1" thickBot="1">
      <c r="A58" s="86"/>
      <c r="B58" s="87"/>
      <c r="C58" s="88"/>
      <c r="D58" s="41"/>
      <c r="E58" s="42"/>
      <c r="F58" s="42">
        <f t="shared" si="2"/>
        <v>0</v>
      </c>
    </row>
    <row r="59" spans="1:8" ht="30" customHeight="1" thickBot="1">
      <c r="A59" s="86"/>
      <c r="B59" s="87"/>
      <c r="C59" s="88"/>
      <c r="D59" s="41"/>
      <c r="E59" s="42"/>
      <c r="F59" s="42">
        <f t="shared" si="2"/>
        <v>0</v>
      </c>
    </row>
    <row r="60" spans="1:8" ht="30" customHeight="1" thickBot="1">
      <c r="A60" s="86"/>
      <c r="B60" s="87"/>
      <c r="C60" s="88"/>
      <c r="D60" s="41"/>
      <c r="E60" s="42"/>
      <c r="F60" s="42">
        <f t="shared" si="2"/>
        <v>0</v>
      </c>
    </row>
    <row r="61" spans="1:8" ht="30" customHeight="1" thickBot="1">
      <c r="A61" s="86"/>
      <c r="B61" s="87"/>
      <c r="C61" s="88"/>
      <c r="D61" s="41"/>
      <c r="E61" s="42"/>
      <c r="F61" s="42">
        <f t="shared" si="2"/>
        <v>0</v>
      </c>
    </row>
    <row r="62" spans="1:8" ht="30" customHeight="1" thickBot="1">
      <c r="A62" s="86"/>
      <c r="B62" s="87"/>
      <c r="C62" s="88"/>
      <c r="D62" s="41"/>
      <c r="E62" s="42"/>
      <c r="F62" s="42">
        <f t="shared" si="2"/>
        <v>0</v>
      </c>
    </row>
    <row r="63" spans="1:8" ht="30" customHeight="1" thickBot="1">
      <c r="A63" s="86"/>
      <c r="B63" s="87"/>
      <c r="C63" s="88"/>
      <c r="D63" s="41"/>
      <c r="E63" s="42"/>
      <c r="F63" s="42">
        <f t="shared" si="2"/>
        <v>0</v>
      </c>
    </row>
    <row r="64" spans="1:8" ht="30" customHeight="1" thickBot="1">
      <c r="A64" s="86"/>
      <c r="B64" s="87"/>
      <c r="C64" s="88"/>
      <c r="D64" s="43"/>
      <c r="E64" s="44"/>
      <c r="F64" s="42">
        <f t="shared" si="2"/>
        <v>0</v>
      </c>
    </row>
    <row r="65" spans="1:6" ht="30" customHeight="1" thickBot="1">
      <c r="A65" s="98" t="s">
        <v>27</v>
      </c>
      <c r="B65" s="99"/>
      <c r="C65" s="100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84.82</v>
      </c>
      <c r="D67" s="49"/>
      <c r="E67" s="32"/>
      <c r="F67" s="32"/>
    </row>
    <row r="68" spans="1:6" ht="15.75">
      <c r="A68" s="16"/>
    </row>
    <row r="69" spans="1:6" ht="60" customHeight="1">
      <c r="A69" s="97" t="s">
        <v>28</v>
      </c>
      <c r="B69" s="97"/>
      <c r="C69" s="97"/>
      <c r="D69" s="97"/>
      <c r="E69" s="97"/>
      <c r="F69" s="97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7" zoomScaleNormal="100" workbookViewId="0">
      <selection activeCell="D15" sqref="D1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3" t="s">
        <v>3</v>
      </c>
      <c r="B5" s="83"/>
      <c r="C5" s="83"/>
      <c r="D5" s="83"/>
      <c r="E5" s="83"/>
      <c r="F5" s="83"/>
    </row>
    <row r="7" spans="1:6" ht="27">
      <c r="A7" s="83" t="s">
        <v>4</v>
      </c>
      <c r="B7" s="83"/>
      <c r="C7" s="83"/>
      <c r="D7" s="83"/>
      <c r="E7" s="83"/>
      <c r="F7" s="83"/>
    </row>
    <row r="9" spans="1:6" ht="26.25">
      <c r="A9" s="2"/>
    </row>
    <row r="11" spans="1:6" ht="15.75">
      <c r="A11" s="4" t="s">
        <v>5</v>
      </c>
      <c r="B11" s="31"/>
      <c r="C11" s="84" t="s">
        <v>140</v>
      </c>
      <c r="D11" s="84"/>
      <c r="E11" s="84"/>
      <c r="F11" s="84"/>
    </row>
    <row r="13" spans="1:6">
      <c r="A13" s="3"/>
    </row>
    <row r="15" spans="1:6" ht="18.75">
      <c r="A15" s="52" t="s">
        <v>58</v>
      </c>
      <c r="D15" s="52" t="s">
        <v>114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5" t="s">
        <v>36</v>
      </c>
      <c r="B27" s="85"/>
      <c r="C27" s="85"/>
      <c r="D27" s="85"/>
      <c r="E27" s="85"/>
      <c r="F27" s="85"/>
    </row>
    <row r="29" spans="1:6">
      <c r="A29" s="82"/>
      <c r="B29" s="82"/>
      <c r="C29" s="82"/>
      <c r="D29" s="82"/>
      <c r="E29" s="82"/>
      <c r="F29" s="82"/>
    </row>
    <row r="30" spans="1:6">
      <c r="A30" s="82"/>
      <c r="B30" s="82"/>
      <c r="C30" s="82"/>
      <c r="D30" s="82"/>
      <c r="E30" s="82"/>
      <c r="F30" s="82"/>
    </row>
    <row r="31" spans="1:6" ht="22.5">
      <c r="A31" s="89" t="s">
        <v>7</v>
      </c>
      <c r="B31" s="89"/>
      <c r="C31" s="89"/>
      <c r="D31" s="89"/>
      <c r="E31" s="89"/>
      <c r="F31" s="89"/>
    </row>
    <row r="32" spans="1:6" ht="16.5" thickBot="1">
      <c r="A32" s="5"/>
    </row>
    <row r="33" spans="1:6">
      <c r="A33" s="90" t="s">
        <v>8</v>
      </c>
      <c r="B33" s="90" t="s">
        <v>9</v>
      </c>
      <c r="C33" s="90" t="s">
        <v>10</v>
      </c>
      <c r="D33" s="90" t="s">
        <v>40</v>
      </c>
      <c r="E33" s="90" t="s">
        <v>11</v>
      </c>
      <c r="F33" s="90" t="s">
        <v>12</v>
      </c>
    </row>
    <row r="34" spans="1:6" ht="29.25" customHeight="1" thickBot="1">
      <c r="A34" s="91"/>
      <c r="B34" s="91"/>
      <c r="C34" s="91"/>
      <c r="D34" s="91"/>
      <c r="E34" s="91"/>
      <c r="F34" s="91"/>
    </row>
    <row r="35" spans="1:6" ht="16.5" thickBot="1">
      <c r="A35" s="6" t="s">
        <v>128</v>
      </c>
      <c r="B35" s="7" t="s">
        <v>129</v>
      </c>
      <c r="C35" s="7">
        <v>53</v>
      </c>
      <c r="D35" s="7">
        <v>8.0000000000000002E-3</v>
      </c>
      <c r="E35" s="7">
        <v>200.04</v>
      </c>
      <c r="F35" s="23">
        <f t="shared" ref="F35:F44" si="0">C35*D35*E35</f>
        <v>84.816959999999995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9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/>
      <c r="D50" s="92">
        <f>(SUM(F35:F44)+SUM(E46:E49)+F65)*C50</f>
        <v>0</v>
      </c>
      <c r="E50" s="9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84.82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4" t="s">
        <v>23</v>
      </c>
      <c r="B55" s="95"/>
      <c r="C55" s="96"/>
      <c r="D55" s="78" t="s">
        <v>24</v>
      </c>
      <c r="E55" s="78" t="s">
        <v>25</v>
      </c>
      <c r="F55" s="78" t="s">
        <v>26</v>
      </c>
    </row>
    <row r="56" spans="1:8" ht="30" customHeight="1" thickBot="1">
      <c r="A56" s="86"/>
      <c r="B56" s="87"/>
      <c r="C56" s="88"/>
      <c r="D56" s="41"/>
      <c r="E56" s="42"/>
      <c r="F56" s="42">
        <f t="shared" ref="F56:F64" si="2">D56*E56</f>
        <v>0</v>
      </c>
    </row>
    <row r="57" spans="1:8" ht="30" customHeight="1" thickBot="1">
      <c r="A57" s="86"/>
      <c r="B57" s="87"/>
      <c r="C57" s="88"/>
      <c r="D57" s="41"/>
      <c r="E57" s="42"/>
      <c r="F57" s="42">
        <f t="shared" si="2"/>
        <v>0</v>
      </c>
    </row>
    <row r="58" spans="1:8" ht="30" customHeight="1" thickBot="1">
      <c r="A58" s="86"/>
      <c r="B58" s="87"/>
      <c r="C58" s="88"/>
      <c r="D58" s="41"/>
      <c r="E58" s="42"/>
      <c r="F58" s="42">
        <f t="shared" si="2"/>
        <v>0</v>
      </c>
    </row>
    <row r="59" spans="1:8" ht="30" customHeight="1" thickBot="1">
      <c r="A59" s="86"/>
      <c r="B59" s="87"/>
      <c r="C59" s="88"/>
      <c r="D59" s="41"/>
      <c r="E59" s="42"/>
      <c r="F59" s="42">
        <f t="shared" si="2"/>
        <v>0</v>
      </c>
    </row>
    <row r="60" spans="1:8" ht="30" customHeight="1" thickBot="1">
      <c r="A60" s="86"/>
      <c r="B60" s="87"/>
      <c r="C60" s="88"/>
      <c r="D60" s="41"/>
      <c r="E60" s="42"/>
      <c r="F60" s="42">
        <f t="shared" si="2"/>
        <v>0</v>
      </c>
    </row>
    <row r="61" spans="1:8" ht="30" customHeight="1" thickBot="1">
      <c r="A61" s="86"/>
      <c r="B61" s="87"/>
      <c r="C61" s="88"/>
      <c r="D61" s="41"/>
      <c r="E61" s="42"/>
      <c r="F61" s="42">
        <f t="shared" si="2"/>
        <v>0</v>
      </c>
    </row>
    <row r="62" spans="1:8" ht="30" customHeight="1" thickBot="1">
      <c r="A62" s="86"/>
      <c r="B62" s="87"/>
      <c r="C62" s="88"/>
      <c r="D62" s="41"/>
      <c r="E62" s="42"/>
      <c r="F62" s="42">
        <f t="shared" si="2"/>
        <v>0</v>
      </c>
    </row>
    <row r="63" spans="1:8" ht="30" customHeight="1" thickBot="1">
      <c r="A63" s="86"/>
      <c r="B63" s="87"/>
      <c r="C63" s="88"/>
      <c r="D63" s="41"/>
      <c r="E63" s="42"/>
      <c r="F63" s="42">
        <f t="shared" si="2"/>
        <v>0</v>
      </c>
    </row>
    <row r="64" spans="1:8" ht="30" customHeight="1" thickBot="1">
      <c r="A64" s="86"/>
      <c r="B64" s="87"/>
      <c r="C64" s="88"/>
      <c r="D64" s="43"/>
      <c r="E64" s="44"/>
      <c r="F64" s="42">
        <f t="shared" si="2"/>
        <v>0</v>
      </c>
    </row>
    <row r="65" spans="1:6" ht="30" customHeight="1" thickBot="1">
      <c r="A65" s="98" t="s">
        <v>27</v>
      </c>
      <c r="B65" s="99"/>
      <c r="C65" s="100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84.82</v>
      </c>
      <c r="D67" s="49"/>
      <c r="E67" s="32"/>
      <c r="F67" s="32"/>
    </row>
    <row r="68" spans="1:6" ht="15.75">
      <c r="A68" s="16"/>
    </row>
    <row r="69" spans="1:6" ht="60" customHeight="1">
      <c r="A69" s="97" t="s">
        <v>28</v>
      </c>
      <c r="B69" s="97"/>
      <c r="C69" s="97"/>
      <c r="D69" s="97"/>
      <c r="E69" s="97"/>
      <c r="F69" s="97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zoomScaleNormal="100" workbookViewId="0">
      <selection activeCell="D15" sqref="D1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3" t="s">
        <v>3</v>
      </c>
      <c r="B5" s="83"/>
      <c r="C5" s="83"/>
      <c r="D5" s="83"/>
      <c r="E5" s="83"/>
      <c r="F5" s="83"/>
    </row>
    <row r="7" spans="1:6" ht="27">
      <c r="A7" s="83" t="s">
        <v>4</v>
      </c>
      <c r="B7" s="83"/>
      <c r="C7" s="83"/>
      <c r="D7" s="83"/>
      <c r="E7" s="83"/>
      <c r="F7" s="83"/>
    </row>
    <row r="9" spans="1:6" ht="26.25">
      <c r="A9" s="2"/>
    </row>
    <row r="11" spans="1:6" ht="15.75">
      <c r="A11" s="4" t="s">
        <v>5</v>
      </c>
      <c r="B11" s="31"/>
      <c r="C11" s="84" t="s">
        <v>141</v>
      </c>
      <c r="D11" s="84"/>
      <c r="E11" s="84"/>
      <c r="F11" s="84"/>
    </row>
    <row r="13" spans="1:6">
      <c r="A13" s="3"/>
    </row>
    <row r="15" spans="1:6" ht="18.75">
      <c r="A15" s="52" t="s">
        <v>58</v>
      </c>
      <c r="D15" s="52" t="s">
        <v>114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5" t="s">
        <v>36</v>
      </c>
      <c r="B27" s="85"/>
      <c r="C27" s="85"/>
      <c r="D27" s="85"/>
      <c r="E27" s="85"/>
      <c r="F27" s="85"/>
    </row>
    <row r="29" spans="1:6">
      <c r="A29" s="82"/>
      <c r="B29" s="82"/>
      <c r="C29" s="82"/>
      <c r="D29" s="82"/>
      <c r="E29" s="82"/>
      <c r="F29" s="82"/>
    </row>
    <row r="30" spans="1:6">
      <c r="A30" s="82"/>
      <c r="B30" s="82"/>
      <c r="C30" s="82"/>
      <c r="D30" s="82"/>
      <c r="E30" s="82"/>
      <c r="F30" s="82"/>
    </row>
    <row r="31" spans="1:6" ht="22.5">
      <c r="A31" s="89" t="s">
        <v>7</v>
      </c>
      <c r="B31" s="89"/>
      <c r="C31" s="89"/>
      <c r="D31" s="89"/>
      <c r="E31" s="89"/>
      <c r="F31" s="89"/>
    </row>
    <row r="32" spans="1:6" ht="16.5" thickBot="1">
      <c r="A32" s="5"/>
    </row>
    <row r="33" spans="1:6">
      <c r="A33" s="90" t="s">
        <v>8</v>
      </c>
      <c r="B33" s="90" t="s">
        <v>9</v>
      </c>
      <c r="C33" s="90" t="s">
        <v>10</v>
      </c>
      <c r="D33" s="90" t="s">
        <v>40</v>
      </c>
      <c r="E33" s="90" t="s">
        <v>11</v>
      </c>
      <c r="F33" s="90" t="s">
        <v>12</v>
      </c>
    </row>
    <row r="34" spans="1:6" ht="29.25" customHeight="1" thickBot="1">
      <c r="A34" s="91"/>
      <c r="B34" s="91"/>
      <c r="C34" s="91"/>
      <c r="D34" s="91"/>
      <c r="E34" s="91"/>
      <c r="F34" s="91"/>
    </row>
    <row r="35" spans="1:6" ht="48" thickBot="1">
      <c r="A35" s="6" t="s">
        <v>130</v>
      </c>
      <c r="B35" s="7" t="s">
        <v>48</v>
      </c>
      <c r="C35" s="7">
        <v>1</v>
      </c>
      <c r="D35" s="7">
        <v>0.7</v>
      </c>
      <c r="E35" s="7">
        <v>200.04</v>
      </c>
      <c r="F35" s="23">
        <f t="shared" ref="F35:F44" si="0">C35*D35*E35</f>
        <v>140.02799999999999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9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/>
      <c r="D50" s="92">
        <f>(SUM(F35:F44)+SUM(E46:E49)+F65)*C50</f>
        <v>0</v>
      </c>
      <c r="E50" s="9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140.03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4" t="s">
        <v>23</v>
      </c>
      <c r="B55" s="95"/>
      <c r="C55" s="96"/>
      <c r="D55" s="78" t="s">
        <v>24</v>
      </c>
      <c r="E55" s="78" t="s">
        <v>25</v>
      </c>
      <c r="F55" s="78" t="s">
        <v>26</v>
      </c>
    </row>
    <row r="56" spans="1:8" ht="30" customHeight="1" thickBot="1">
      <c r="A56" s="86"/>
      <c r="B56" s="87"/>
      <c r="C56" s="88"/>
      <c r="D56" s="41"/>
      <c r="E56" s="42"/>
      <c r="F56" s="42">
        <f t="shared" ref="F56:F64" si="2">D56*E56</f>
        <v>0</v>
      </c>
    </row>
    <row r="57" spans="1:8" ht="30" customHeight="1" thickBot="1">
      <c r="A57" s="86"/>
      <c r="B57" s="87"/>
      <c r="C57" s="88"/>
      <c r="D57" s="41"/>
      <c r="E57" s="42"/>
      <c r="F57" s="42">
        <f t="shared" si="2"/>
        <v>0</v>
      </c>
    </row>
    <row r="58" spans="1:8" ht="30" customHeight="1" thickBot="1">
      <c r="A58" s="86"/>
      <c r="B58" s="87"/>
      <c r="C58" s="88"/>
      <c r="D58" s="41"/>
      <c r="E58" s="42"/>
      <c r="F58" s="42">
        <f t="shared" si="2"/>
        <v>0</v>
      </c>
    </row>
    <row r="59" spans="1:8" ht="30" customHeight="1" thickBot="1">
      <c r="A59" s="86"/>
      <c r="B59" s="87"/>
      <c r="C59" s="88"/>
      <c r="D59" s="41"/>
      <c r="E59" s="42"/>
      <c r="F59" s="42">
        <f t="shared" si="2"/>
        <v>0</v>
      </c>
    </row>
    <row r="60" spans="1:8" ht="30" customHeight="1" thickBot="1">
      <c r="A60" s="86"/>
      <c r="B60" s="87"/>
      <c r="C60" s="88"/>
      <c r="D60" s="41"/>
      <c r="E60" s="42"/>
      <c r="F60" s="42">
        <f t="shared" si="2"/>
        <v>0</v>
      </c>
    </row>
    <row r="61" spans="1:8" ht="30" customHeight="1" thickBot="1">
      <c r="A61" s="86"/>
      <c r="B61" s="87"/>
      <c r="C61" s="88"/>
      <c r="D61" s="41"/>
      <c r="E61" s="42"/>
      <c r="F61" s="42">
        <f t="shared" si="2"/>
        <v>0</v>
      </c>
    </row>
    <row r="62" spans="1:8" ht="30" customHeight="1" thickBot="1">
      <c r="A62" s="86"/>
      <c r="B62" s="87"/>
      <c r="C62" s="88"/>
      <c r="D62" s="41"/>
      <c r="E62" s="42"/>
      <c r="F62" s="42">
        <f t="shared" si="2"/>
        <v>0</v>
      </c>
    </row>
    <row r="63" spans="1:8" ht="30" customHeight="1" thickBot="1">
      <c r="A63" s="86"/>
      <c r="B63" s="87"/>
      <c r="C63" s="88"/>
      <c r="D63" s="41"/>
      <c r="E63" s="42"/>
      <c r="F63" s="42">
        <f t="shared" si="2"/>
        <v>0</v>
      </c>
    </row>
    <row r="64" spans="1:8" ht="30" customHeight="1" thickBot="1">
      <c r="A64" s="86"/>
      <c r="B64" s="87"/>
      <c r="C64" s="88"/>
      <c r="D64" s="43"/>
      <c r="E64" s="44"/>
      <c r="F64" s="42">
        <f t="shared" si="2"/>
        <v>0</v>
      </c>
    </row>
    <row r="65" spans="1:6" ht="30" customHeight="1" thickBot="1">
      <c r="A65" s="98" t="s">
        <v>27</v>
      </c>
      <c r="B65" s="99"/>
      <c r="C65" s="100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140.03</v>
      </c>
      <c r="D67" s="49"/>
      <c r="E67" s="32"/>
      <c r="F67" s="32"/>
    </row>
    <row r="68" spans="1:6" ht="15.75">
      <c r="A68" s="16"/>
    </row>
    <row r="69" spans="1:6" ht="60" customHeight="1">
      <c r="A69" s="97" t="s">
        <v>28</v>
      </c>
      <c r="B69" s="97"/>
      <c r="C69" s="97"/>
      <c r="D69" s="97"/>
      <c r="E69" s="97"/>
      <c r="F69" s="97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2" zoomScaleNormal="100" workbookViewId="0">
      <selection activeCell="A35" sqref="A35:XFD36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3" t="s">
        <v>3</v>
      </c>
      <c r="B5" s="83"/>
      <c r="C5" s="83"/>
      <c r="D5" s="83"/>
      <c r="E5" s="83"/>
      <c r="F5" s="83"/>
    </row>
    <row r="7" spans="1:6" ht="27">
      <c r="A7" s="83" t="s">
        <v>4</v>
      </c>
      <c r="B7" s="83"/>
      <c r="C7" s="83"/>
      <c r="D7" s="83"/>
      <c r="E7" s="83"/>
      <c r="F7" s="83"/>
    </row>
    <row r="9" spans="1:6" ht="26.25">
      <c r="A9" s="2"/>
    </row>
    <row r="11" spans="1:6" ht="15.75">
      <c r="A11" s="4" t="s">
        <v>5</v>
      </c>
      <c r="B11" s="31"/>
      <c r="C11" s="84" t="s">
        <v>144</v>
      </c>
      <c r="D11" s="84"/>
      <c r="E11" s="84"/>
      <c r="F11" s="84"/>
    </row>
    <row r="13" spans="1:6">
      <c r="A13" s="3"/>
    </row>
    <row r="15" spans="1:6" ht="18.75">
      <c r="A15" s="52" t="s">
        <v>58</v>
      </c>
      <c r="D15" s="52" t="s">
        <v>114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5" t="s">
        <v>36</v>
      </c>
      <c r="B27" s="85"/>
      <c r="C27" s="85"/>
      <c r="D27" s="85"/>
      <c r="E27" s="85"/>
      <c r="F27" s="85"/>
    </row>
    <row r="29" spans="1:6">
      <c r="A29" s="82"/>
      <c r="B29" s="82"/>
      <c r="C29" s="82"/>
      <c r="D29" s="82"/>
      <c r="E29" s="82"/>
      <c r="F29" s="82"/>
    </row>
    <row r="30" spans="1:6">
      <c r="A30" s="82"/>
      <c r="B30" s="82"/>
      <c r="C30" s="82"/>
      <c r="D30" s="82"/>
      <c r="E30" s="82"/>
      <c r="F30" s="82"/>
    </row>
    <row r="31" spans="1:6" ht="22.5">
      <c r="A31" s="89" t="s">
        <v>7</v>
      </c>
      <c r="B31" s="89"/>
      <c r="C31" s="89"/>
      <c r="D31" s="89"/>
      <c r="E31" s="89"/>
      <c r="F31" s="89"/>
    </row>
    <row r="32" spans="1:6" ht="16.5" thickBot="1">
      <c r="A32" s="5"/>
    </row>
    <row r="33" spans="1:6">
      <c r="A33" s="90" t="s">
        <v>8</v>
      </c>
      <c r="B33" s="90" t="s">
        <v>9</v>
      </c>
      <c r="C33" s="90" t="s">
        <v>10</v>
      </c>
      <c r="D33" s="90" t="s">
        <v>40</v>
      </c>
      <c r="E33" s="90" t="s">
        <v>11</v>
      </c>
      <c r="F33" s="90" t="s">
        <v>12</v>
      </c>
    </row>
    <row r="34" spans="1:6" ht="29.25" customHeight="1" thickBot="1">
      <c r="A34" s="91"/>
      <c r="B34" s="91"/>
      <c r="C34" s="91"/>
      <c r="D34" s="91"/>
      <c r="E34" s="91"/>
      <c r="F34" s="91"/>
    </row>
    <row r="35" spans="1:6" ht="32.25" thickBot="1">
      <c r="A35" s="6" t="s">
        <v>142</v>
      </c>
      <c r="B35" s="7" t="s">
        <v>48</v>
      </c>
      <c r="C35" s="7">
        <v>0.5</v>
      </c>
      <c r="D35" s="7">
        <v>1</v>
      </c>
      <c r="E35" s="7">
        <v>200.04</v>
      </c>
      <c r="F35" s="23">
        <f t="shared" ref="F35:F44" si="0">C35*D35*E35</f>
        <v>100.02</v>
      </c>
    </row>
    <row r="36" spans="1:6" ht="30" customHeight="1" thickBot="1">
      <c r="A36" s="6" t="s">
        <v>143</v>
      </c>
      <c r="B36" s="7" t="s">
        <v>95</v>
      </c>
      <c r="C36" s="7">
        <v>1.5</v>
      </c>
      <c r="D36" s="7">
        <v>1</v>
      </c>
      <c r="E36" s="7">
        <v>570.79999999999995</v>
      </c>
      <c r="F36" s="23">
        <f t="shared" si="0"/>
        <v>856.19999999999993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9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/>
      <c r="D50" s="92">
        <f>(SUM(F35:F44)+SUM(E46:E49)+F65)*C50</f>
        <v>0</v>
      </c>
      <c r="E50" s="9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956.22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4" t="s">
        <v>23</v>
      </c>
      <c r="B55" s="95"/>
      <c r="C55" s="96"/>
      <c r="D55" s="80" t="s">
        <v>24</v>
      </c>
      <c r="E55" s="80" t="s">
        <v>25</v>
      </c>
      <c r="F55" s="80" t="s">
        <v>26</v>
      </c>
    </row>
    <row r="56" spans="1:8" ht="30" customHeight="1" thickBot="1">
      <c r="A56" s="86"/>
      <c r="B56" s="87"/>
      <c r="C56" s="88"/>
      <c r="D56" s="41"/>
      <c r="E56" s="42"/>
      <c r="F56" s="42">
        <f t="shared" ref="F56:F64" si="2">D56*E56</f>
        <v>0</v>
      </c>
    </row>
    <row r="57" spans="1:8" ht="30" customHeight="1" thickBot="1">
      <c r="A57" s="86"/>
      <c r="B57" s="87"/>
      <c r="C57" s="88"/>
      <c r="D57" s="41"/>
      <c r="E57" s="42"/>
      <c r="F57" s="42">
        <f t="shared" si="2"/>
        <v>0</v>
      </c>
    </row>
    <row r="58" spans="1:8" ht="30" customHeight="1" thickBot="1">
      <c r="A58" s="86"/>
      <c r="B58" s="87"/>
      <c r="C58" s="88"/>
      <c r="D58" s="41"/>
      <c r="E58" s="42"/>
      <c r="F58" s="42">
        <f t="shared" si="2"/>
        <v>0</v>
      </c>
    </row>
    <row r="59" spans="1:8" ht="30" customHeight="1" thickBot="1">
      <c r="A59" s="86"/>
      <c r="B59" s="87"/>
      <c r="C59" s="88"/>
      <c r="D59" s="41"/>
      <c r="E59" s="42"/>
      <c r="F59" s="42">
        <f t="shared" si="2"/>
        <v>0</v>
      </c>
    </row>
    <row r="60" spans="1:8" ht="30" customHeight="1" thickBot="1">
      <c r="A60" s="86"/>
      <c r="B60" s="87"/>
      <c r="C60" s="88"/>
      <c r="D60" s="41"/>
      <c r="E60" s="42"/>
      <c r="F60" s="42">
        <f t="shared" si="2"/>
        <v>0</v>
      </c>
    </row>
    <row r="61" spans="1:8" ht="30" customHeight="1" thickBot="1">
      <c r="A61" s="86"/>
      <c r="B61" s="87"/>
      <c r="C61" s="88"/>
      <c r="D61" s="41"/>
      <c r="E61" s="42"/>
      <c r="F61" s="42">
        <f t="shared" si="2"/>
        <v>0</v>
      </c>
    </row>
    <row r="62" spans="1:8" ht="30" customHeight="1" thickBot="1">
      <c r="A62" s="86"/>
      <c r="B62" s="87"/>
      <c r="C62" s="88"/>
      <c r="D62" s="41"/>
      <c r="E62" s="42"/>
      <c r="F62" s="42">
        <f t="shared" si="2"/>
        <v>0</v>
      </c>
    </row>
    <row r="63" spans="1:8" ht="30" customHeight="1" thickBot="1">
      <c r="A63" s="86"/>
      <c r="B63" s="87"/>
      <c r="C63" s="88"/>
      <c r="D63" s="41"/>
      <c r="E63" s="42"/>
      <c r="F63" s="42">
        <f t="shared" si="2"/>
        <v>0</v>
      </c>
    </row>
    <row r="64" spans="1:8" ht="30" customHeight="1" thickBot="1">
      <c r="A64" s="86"/>
      <c r="B64" s="87"/>
      <c r="C64" s="88"/>
      <c r="D64" s="43"/>
      <c r="E64" s="44"/>
      <c r="F64" s="42">
        <f t="shared" si="2"/>
        <v>0</v>
      </c>
    </row>
    <row r="65" spans="1:6" ht="30" customHeight="1" thickBot="1">
      <c r="A65" s="98" t="s">
        <v>27</v>
      </c>
      <c r="B65" s="99"/>
      <c r="C65" s="100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956.22</v>
      </c>
      <c r="D67" s="49"/>
      <c r="E67" s="32"/>
      <c r="F67" s="32"/>
    </row>
    <row r="68" spans="1:6" ht="15.75">
      <c r="A68" s="16"/>
    </row>
    <row r="69" spans="1:6" ht="60" customHeight="1">
      <c r="A69" s="97" t="s">
        <v>28</v>
      </c>
      <c r="B69" s="97"/>
      <c r="C69" s="97"/>
      <c r="D69" s="97"/>
      <c r="E69" s="97"/>
      <c r="F69" s="97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D50:E50"/>
    <mergeCell ref="A55:C55"/>
    <mergeCell ref="A56:C56"/>
    <mergeCell ref="A57:C57"/>
    <mergeCell ref="A58:C58"/>
    <mergeCell ref="A59:C59"/>
    <mergeCell ref="A31:F31"/>
    <mergeCell ref="A33:A34"/>
    <mergeCell ref="B33:B34"/>
    <mergeCell ref="C33:C34"/>
    <mergeCell ref="D33:D34"/>
    <mergeCell ref="E33:E34"/>
    <mergeCell ref="F33:F34"/>
    <mergeCell ref="A5:F5"/>
    <mergeCell ref="A7:F7"/>
    <mergeCell ref="C11:F11"/>
    <mergeCell ref="A27:F27"/>
    <mergeCell ref="A29:F29"/>
    <mergeCell ref="A30:F30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>
  <dimension ref="A1:F54"/>
  <sheetViews>
    <sheetView topLeftCell="A28" zoomScaleNormal="100" workbookViewId="0">
      <selection activeCell="E39" sqref="E39"/>
    </sheetView>
  </sheetViews>
  <sheetFormatPr defaultRowHeight="15"/>
  <cols>
    <col min="1" max="1" width="42" customWidth="1"/>
    <col min="2" max="2" width="16.7109375" customWidth="1"/>
    <col min="3" max="4" width="17.28515625" customWidth="1"/>
    <col min="5" max="5" width="19" customWidth="1"/>
    <col min="6" max="6" width="13.140625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3" t="s">
        <v>3</v>
      </c>
      <c r="B5" s="83"/>
      <c r="C5" s="83"/>
      <c r="D5" s="83"/>
      <c r="E5" s="83"/>
      <c r="F5" s="83"/>
    </row>
    <row r="7" spans="1:6" ht="27">
      <c r="A7" s="83" t="s">
        <v>4</v>
      </c>
      <c r="B7" s="83"/>
      <c r="C7" s="83"/>
      <c r="D7" s="83"/>
      <c r="E7" s="83"/>
      <c r="F7" s="83"/>
    </row>
    <row r="9" spans="1:6" ht="26.25">
      <c r="A9" s="2"/>
    </row>
    <row r="11" spans="1:6" ht="15.75">
      <c r="A11" s="4" t="s">
        <v>5</v>
      </c>
      <c r="B11" s="31"/>
      <c r="C11" s="84" t="s">
        <v>60</v>
      </c>
      <c r="D11" s="84"/>
      <c r="E11" s="84"/>
      <c r="F11" s="84"/>
    </row>
    <row r="13" spans="1:6">
      <c r="A13" s="3"/>
    </row>
    <row r="15" spans="1:6" ht="18.75">
      <c r="A15" s="52" t="s">
        <v>58</v>
      </c>
      <c r="D15" s="52" t="s">
        <v>114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5" t="s">
        <v>36</v>
      </c>
      <c r="B27" s="85"/>
      <c r="C27" s="85"/>
      <c r="D27" s="85"/>
      <c r="E27" s="85"/>
      <c r="F27" s="85"/>
    </row>
    <row r="29" spans="1:6">
      <c r="A29" s="82"/>
      <c r="B29" s="82"/>
      <c r="C29" s="82"/>
      <c r="D29" s="82"/>
      <c r="E29" s="82"/>
      <c r="F29" s="82"/>
    </row>
    <row r="30" spans="1:6">
      <c r="A30" s="82"/>
      <c r="B30" s="82"/>
      <c r="C30" s="82"/>
      <c r="D30" s="82"/>
      <c r="E30" s="82"/>
      <c r="F30" s="82"/>
    </row>
    <row r="31" spans="1:6" ht="22.5">
      <c r="A31" s="89" t="s">
        <v>7</v>
      </c>
      <c r="B31" s="89"/>
      <c r="C31" s="89"/>
      <c r="D31" s="89"/>
      <c r="E31" s="89"/>
      <c r="F31" s="89"/>
    </row>
    <row r="32" spans="1:6" ht="16.5" thickBot="1">
      <c r="A32" s="5"/>
    </row>
    <row r="33" spans="1:6" ht="24" customHeight="1">
      <c r="A33" s="102" t="s">
        <v>8</v>
      </c>
      <c r="B33" s="104" t="s">
        <v>12</v>
      </c>
      <c r="C33" s="101"/>
      <c r="D33" s="101"/>
      <c r="E33" s="101"/>
    </row>
    <row r="34" spans="1:6" ht="15.75" thickBot="1">
      <c r="A34" s="103"/>
      <c r="B34" s="105"/>
      <c r="C34" s="101"/>
      <c r="D34" s="101"/>
      <c r="E34" s="101"/>
    </row>
    <row r="35" spans="1:6" ht="30" customHeight="1" thickBot="1">
      <c r="A35" s="13" t="s">
        <v>41</v>
      </c>
      <c r="B35" s="25">
        <f>SUM('1:51'!E51)</f>
        <v>21543.41</v>
      </c>
      <c r="C35" s="24"/>
      <c r="D35" s="24"/>
      <c r="E35" s="24"/>
    </row>
    <row r="36" spans="1:6" ht="15.75">
      <c r="A36" s="8"/>
    </row>
    <row r="37" spans="1:6" ht="15.75">
      <c r="A37" s="8"/>
    </row>
    <row r="38" spans="1:6" ht="16.5" thickBot="1">
      <c r="A38" s="14" t="s">
        <v>22</v>
      </c>
    </row>
    <row r="39" spans="1:6" ht="30" customHeight="1" thickBot="1">
      <c r="A39" s="98" t="s">
        <v>42</v>
      </c>
      <c r="B39" s="99"/>
      <c r="C39" s="99"/>
      <c r="D39" s="25">
        <f>SUM('1:51'!F65)</f>
        <v>819</v>
      </c>
      <c r="E39" s="26"/>
    </row>
    <row r="40" spans="1:6" ht="15.75">
      <c r="A40" s="16"/>
    </row>
    <row r="41" spans="1:6" ht="16.5" thickBot="1">
      <c r="A41" s="8" t="s">
        <v>37</v>
      </c>
      <c r="B41" s="20"/>
      <c r="C41" s="25">
        <f>B35+D39</f>
        <v>22362.41</v>
      </c>
      <c r="D41" s="20"/>
      <c r="E41" s="20"/>
      <c r="F41" s="20"/>
    </row>
    <row r="42" spans="1:6" ht="15.75">
      <c r="A42" s="16"/>
    </row>
    <row r="43" spans="1:6" ht="60" customHeight="1">
      <c r="A43" s="97" t="s">
        <v>28</v>
      </c>
      <c r="B43" s="97"/>
      <c r="C43" s="97"/>
      <c r="D43" s="97"/>
      <c r="E43" s="97"/>
      <c r="F43" s="97"/>
    </row>
    <row r="44" spans="1:6" ht="15.75">
      <c r="A44" s="21" t="s">
        <v>29</v>
      </c>
    </row>
    <row r="45" spans="1:6" ht="15.75">
      <c r="A45" s="16"/>
    </row>
    <row r="46" spans="1:6" ht="15.75">
      <c r="A46" s="16"/>
    </row>
    <row r="47" spans="1:6" ht="15.75">
      <c r="A47" s="16"/>
    </row>
    <row r="48" spans="1:6" ht="15.75">
      <c r="A48" s="14" t="s">
        <v>30</v>
      </c>
      <c r="D48" s="14" t="s">
        <v>39</v>
      </c>
    </row>
    <row r="49" spans="1:5" ht="15.75">
      <c r="A49" s="14" t="s">
        <v>2</v>
      </c>
    </row>
    <row r="50" spans="1:5" ht="15.75">
      <c r="A50" s="14"/>
    </row>
    <row r="51" spans="1:5" ht="15.75">
      <c r="A51" s="16" t="s">
        <v>31</v>
      </c>
      <c r="D51" s="16" t="s">
        <v>32</v>
      </c>
    </row>
    <row r="52" spans="1:5" ht="15.75">
      <c r="A52" s="16" t="s">
        <v>38</v>
      </c>
      <c r="B52" s="16" t="s">
        <v>33</v>
      </c>
      <c r="D52" s="16" t="s">
        <v>38</v>
      </c>
      <c r="E52" s="16"/>
    </row>
    <row r="53" spans="1:5" ht="15.75">
      <c r="A53" s="16"/>
    </row>
    <row r="54" spans="1:5" ht="15.75">
      <c r="A54" s="16"/>
    </row>
  </sheetData>
  <mergeCells count="14">
    <mergeCell ref="A5:F5"/>
    <mergeCell ref="A7:F7"/>
    <mergeCell ref="C11:F11"/>
    <mergeCell ref="A27:F27"/>
    <mergeCell ref="A31:F31"/>
    <mergeCell ref="A43:F43"/>
    <mergeCell ref="D33:D34"/>
    <mergeCell ref="A29:F29"/>
    <mergeCell ref="A30:F30"/>
    <mergeCell ref="A39:C39"/>
    <mergeCell ref="A33:A34"/>
    <mergeCell ref="C33:C34"/>
    <mergeCell ref="E33:E34"/>
    <mergeCell ref="B33:B34"/>
  </mergeCells>
  <pageMargins left="0.7" right="0.16" top="0.75" bottom="0.75" header="0.3" footer="0.3"/>
  <pageSetup paperSize="9" scale="79" orientation="portrait" verticalDpi="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A28" sqref="A1:A1048576"/>
    </sheetView>
  </sheetViews>
  <sheetFormatPr defaultRowHeight="15"/>
  <cols>
    <col min="1" max="1" width="48.5703125" style="54" bestFit="1" customWidth="1"/>
    <col min="2" max="2" width="6.140625" bestFit="1" customWidth="1"/>
    <col min="3" max="3" width="23.28515625" bestFit="1" customWidth="1"/>
  </cols>
  <sheetData>
    <row r="1" spans="1:3">
      <c r="A1" s="54" t="s">
        <v>143</v>
      </c>
      <c r="B1" t="s">
        <v>49</v>
      </c>
      <c r="C1" t="s">
        <v>91</v>
      </c>
    </row>
    <row r="2" spans="1:3">
      <c r="A2" s="54" t="s">
        <v>94</v>
      </c>
      <c r="B2" t="s">
        <v>50</v>
      </c>
      <c r="C2" t="s">
        <v>53</v>
      </c>
    </row>
    <row r="3" spans="1:3">
      <c r="A3" s="54" t="s">
        <v>81</v>
      </c>
      <c r="B3" t="s">
        <v>74</v>
      </c>
      <c r="C3" t="s">
        <v>106</v>
      </c>
    </row>
    <row r="4" spans="1:3">
      <c r="A4" s="54" t="s">
        <v>78</v>
      </c>
      <c r="B4" t="s">
        <v>95</v>
      </c>
      <c r="C4" t="s">
        <v>90</v>
      </c>
    </row>
    <row r="5" spans="1:3">
      <c r="A5" s="54" t="s">
        <v>72</v>
      </c>
      <c r="B5" t="s">
        <v>63</v>
      </c>
      <c r="C5" t="s">
        <v>76</v>
      </c>
    </row>
    <row r="6" spans="1:3">
      <c r="A6" s="54" t="s">
        <v>103</v>
      </c>
      <c r="B6" t="s">
        <v>48</v>
      </c>
      <c r="C6" t="s">
        <v>75</v>
      </c>
    </row>
    <row r="7" spans="1:3">
      <c r="A7" s="54" t="s">
        <v>126</v>
      </c>
      <c r="B7" t="s">
        <v>80</v>
      </c>
      <c r="C7" t="s">
        <v>77</v>
      </c>
    </row>
    <row r="8" spans="1:3" ht="30">
      <c r="A8" s="54" t="s">
        <v>115</v>
      </c>
      <c r="C8" t="s">
        <v>52</v>
      </c>
    </row>
    <row r="9" spans="1:3">
      <c r="A9" s="54" t="s">
        <v>112</v>
      </c>
    </row>
    <row r="10" spans="1:3">
      <c r="A10" s="54" t="s">
        <v>61</v>
      </c>
    </row>
    <row r="11" spans="1:3" ht="30">
      <c r="A11" s="54" t="s">
        <v>66</v>
      </c>
    </row>
    <row r="12" spans="1:3">
      <c r="A12" s="54" t="s">
        <v>83</v>
      </c>
    </row>
    <row r="13" spans="1:3">
      <c r="A13" s="54" t="s">
        <v>62</v>
      </c>
    </row>
    <row r="14" spans="1:3">
      <c r="A14" s="54" t="s">
        <v>98</v>
      </c>
    </row>
    <row r="15" spans="1:3" ht="30">
      <c r="A15" s="54" t="s">
        <v>123</v>
      </c>
    </row>
    <row r="16" spans="1:3">
      <c r="A16" s="54" t="s">
        <v>47</v>
      </c>
    </row>
    <row r="17" spans="1:1">
      <c r="A17" s="54" t="s">
        <v>93</v>
      </c>
    </row>
    <row r="18" spans="1:1">
      <c r="A18" s="54" t="s">
        <v>119</v>
      </c>
    </row>
    <row r="19" spans="1:1" ht="30">
      <c r="A19" s="54" t="s">
        <v>130</v>
      </c>
    </row>
    <row r="20" spans="1:1">
      <c r="A20" s="54" t="s">
        <v>44</v>
      </c>
    </row>
    <row r="21" spans="1:1">
      <c r="A21" s="54" t="s">
        <v>97</v>
      </c>
    </row>
    <row r="22" spans="1:1">
      <c r="A22" s="54" t="s">
        <v>88</v>
      </c>
    </row>
    <row r="23" spans="1:1">
      <c r="A23" s="54" t="s">
        <v>86</v>
      </c>
    </row>
    <row r="24" spans="1:1">
      <c r="A24" s="54" t="s">
        <v>142</v>
      </c>
    </row>
    <row r="25" spans="1:1">
      <c r="A25" s="54" t="s">
        <v>105</v>
      </c>
    </row>
    <row r="26" spans="1:1" ht="30">
      <c r="A26" s="54" t="s">
        <v>85</v>
      </c>
    </row>
    <row r="27" spans="1:1">
      <c r="A27" s="54" t="s">
        <v>45</v>
      </c>
    </row>
    <row r="28" spans="1:1">
      <c r="A28" s="54" t="s">
        <v>128</v>
      </c>
    </row>
    <row r="29" spans="1:1" ht="30">
      <c r="A29" s="54" t="s">
        <v>64</v>
      </c>
    </row>
    <row r="30" spans="1:1" ht="45">
      <c r="A30" s="54" t="s">
        <v>67</v>
      </c>
    </row>
    <row r="31" spans="1:1">
      <c r="A31" s="54" t="s">
        <v>73</v>
      </c>
    </row>
    <row r="32" spans="1:1">
      <c r="A32" s="54" t="s">
        <v>46</v>
      </c>
    </row>
    <row r="33" spans="1:1">
      <c r="A33" s="54" t="s">
        <v>117</v>
      </c>
    </row>
    <row r="34" spans="1:1">
      <c r="A34" s="54" t="s">
        <v>89</v>
      </c>
    </row>
    <row r="35" spans="1:1">
      <c r="A35" s="54" t="s">
        <v>120</v>
      </c>
    </row>
  </sheetData>
  <sortState ref="A1:A35">
    <sortCondition ref="A28"/>
  </sortState>
  <pageMargins left="0.7" right="0.7" top="0.75" bottom="0.75" header="0.3" footer="0.3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M38"/>
  <sheetViews>
    <sheetView tabSelected="1" topLeftCell="A28" zoomScaleNormal="100" workbookViewId="0">
      <selection activeCell="G38" sqref="G38:K38"/>
    </sheetView>
  </sheetViews>
  <sheetFormatPr defaultRowHeight="15"/>
  <cols>
    <col min="1" max="1" width="27.85546875" customWidth="1"/>
    <col min="2" max="2" width="10.7109375" customWidth="1"/>
    <col min="4" max="4" width="13" customWidth="1"/>
    <col min="5" max="5" width="15" customWidth="1"/>
    <col min="6" max="6" width="12.5703125" customWidth="1"/>
    <col min="7" max="11" width="13" style="65" customWidth="1"/>
  </cols>
  <sheetData>
    <row r="1" spans="1:13" ht="15" customHeight="1">
      <c r="A1" s="116" t="s">
        <v>8</v>
      </c>
      <c r="B1" s="116" t="s">
        <v>9</v>
      </c>
      <c r="C1" s="116" t="s">
        <v>10</v>
      </c>
      <c r="D1" s="116" t="s">
        <v>40</v>
      </c>
      <c r="E1" s="116" t="s">
        <v>11</v>
      </c>
      <c r="F1" s="114" t="s">
        <v>12</v>
      </c>
      <c r="G1" s="112" t="s">
        <v>109</v>
      </c>
      <c r="H1" s="108" t="s">
        <v>107</v>
      </c>
      <c r="I1" s="108" t="s">
        <v>111</v>
      </c>
      <c r="J1" s="108" t="s">
        <v>108</v>
      </c>
      <c r="K1" s="108" t="s">
        <v>110</v>
      </c>
    </row>
    <row r="2" spans="1:13" ht="48" customHeight="1" thickBot="1">
      <c r="A2" s="117"/>
      <c r="B2" s="117"/>
      <c r="C2" s="117"/>
      <c r="D2" s="117"/>
      <c r="E2" s="117"/>
      <c r="F2" s="115"/>
      <c r="G2" s="113"/>
      <c r="H2" s="109"/>
      <c r="I2" s="109"/>
      <c r="J2" s="109"/>
      <c r="K2" s="109"/>
    </row>
    <row r="3" spans="1:13" ht="48" customHeight="1" thickBot="1">
      <c r="A3" s="6" t="s">
        <v>88</v>
      </c>
      <c r="B3" s="7" t="s">
        <v>74</v>
      </c>
      <c r="C3" s="7">
        <v>30</v>
      </c>
      <c r="D3" s="7">
        <v>0.2</v>
      </c>
      <c r="E3" s="7">
        <v>403.06</v>
      </c>
      <c r="F3" s="63">
        <f t="shared" ref="F3" si="0">C3*D3*E3</f>
        <v>2418.36</v>
      </c>
      <c r="G3" s="64">
        <f>IF('2'!E48=0,'2'!E49,'2'!E48)</f>
        <v>29.020320000000002</v>
      </c>
      <c r="H3" s="60">
        <f>'2'!D50</f>
        <v>0</v>
      </c>
      <c r="I3" s="60">
        <f>F3+G3+H3</f>
        <v>2447.3803200000002</v>
      </c>
      <c r="J3" s="60">
        <f>'2'!F65</f>
        <v>0</v>
      </c>
      <c r="K3" s="60">
        <f>'2'!C67</f>
        <v>2447.38</v>
      </c>
    </row>
    <row r="4" spans="1:13" ht="32.25" thickBot="1">
      <c r="A4" s="6" t="s">
        <v>97</v>
      </c>
      <c r="B4" s="7" t="s">
        <v>48</v>
      </c>
      <c r="C4" s="7">
        <v>2</v>
      </c>
      <c r="D4" s="7">
        <v>0.4</v>
      </c>
      <c r="E4" s="7">
        <v>403.06</v>
      </c>
      <c r="F4" s="63">
        <f t="shared" ref="F4:F12" si="1">C4*D4*E4</f>
        <v>322.44800000000004</v>
      </c>
      <c r="G4" s="110">
        <f>IF('3'!E48=0,'3'!E49,'3'!E48)</f>
        <v>13.542816</v>
      </c>
      <c r="H4" s="106">
        <f>'3'!D50</f>
        <v>0</v>
      </c>
      <c r="I4" s="60">
        <f t="shared" ref="I4:I16" si="2">F4+G4+H4</f>
        <v>335.99081600000005</v>
      </c>
      <c r="J4" s="106">
        <f>'3'!F65</f>
        <v>0</v>
      </c>
      <c r="K4" s="106">
        <f>'3'!C67</f>
        <v>1142.1099999999999</v>
      </c>
      <c r="M4" s="65"/>
    </row>
    <row r="5" spans="1:13" ht="32.25" thickBot="1">
      <c r="A5" s="6" t="s">
        <v>98</v>
      </c>
      <c r="B5" s="7" t="s">
        <v>48</v>
      </c>
      <c r="C5" s="7">
        <v>1</v>
      </c>
      <c r="D5" s="7">
        <v>2</v>
      </c>
      <c r="E5" s="7">
        <v>403.06</v>
      </c>
      <c r="F5" s="63">
        <f t="shared" si="1"/>
        <v>806.12</v>
      </c>
      <c r="G5" s="111"/>
      <c r="H5" s="107"/>
      <c r="I5" s="60">
        <f t="shared" si="2"/>
        <v>806.12</v>
      </c>
      <c r="J5" s="107"/>
      <c r="K5" s="107"/>
    </row>
    <row r="6" spans="1:13" ht="16.5" thickBot="1">
      <c r="A6" s="6" t="s">
        <v>88</v>
      </c>
      <c r="B6" s="7" t="s">
        <v>74</v>
      </c>
      <c r="C6" s="7">
        <v>30</v>
      </c>
      <c r="D6" s="7">
        <v>0.2</v>
      </c>
      <c r="E6" s="7">
        <v>403.06</v>
      </c>
      <c r="F6" s="63">
        <f t="shared" si="1"/>
        <v>2418.36</v>
      </c>
      <c r="G6" s="64">
        <f>IF('4'!$E$48=0,'4'!$E$49,'4'!$E$48)</f>
        <v>29.020320000000002</v>
      </c>
      <c r="H6" s="60">
        <f>'4'!$D$50</f>
        <v>0</v>
      </c>
      <c r="I6" s="60">
        <f t="shared" si="2"/>
        <v>2447.3803200000002</v>
      </c>
      <c r="J6" s="60">
        <f>'4'!$F$65</f>
        <v>0</v>
      </c>
      <c r="K6" s="60">
        <f>'4'!$C$67</f>
        <v>2447.38</v>
      </c>
    </row>
    <row r="7" spans="1:13" ht="16.5" thickBot="1">
      <c r="A7" s="6" t="s">
        <v>88</v>
      </c>
      <c r="B7" s="7" t="s">
        <v>74</v>
      </c>
      <c r="C7" s="7">
        <v>20</v>
      </c>
      <c r="D7" s="7">
        <v>0.2</v>
      </c>
      <c r="E7" s="7">
        <v>403.06</v>
      </c>
      <c r="F7" s="63">
        <f t="shared" si="1"/>
        <v>1612.24</v>
      </c>
      <c r="G7" s="64">
        <f>IF('5'!$E$48=0,'5'!$E$49,'5'!$E$48)</f>
        <v>19.346879999999999</v>
      </c>
      <c r="H7" s="60">
        <f>'5'!$D$50</f>
        <v>0</v>
      </c>
      <c r="I7" s="60">
        <f t="shared" si="2"/>
        <v>1631.5868800000001</v>
      </c>
      <c r="J7" s="60">
        <f>'5'!$F$65</f>
        <v>0</v>
      </c>
      <c r="K7" s="60">
        <f>'5'!$C$67</f>
        <v>1631.59</v>
      </c>
    </row>
    <row r="8" spans="1:13" ht="32.25" thickBot="1">
      <c r="A8" s="6" t="s">
        <v>73</v>
      </c>
      <c r="B8" s="7" t="s">
        <v>48</v>
      </c>
      <c r="C8" s="7">
        <v>1</v>
      </c>
      <c r="D8" s="7">
        <v>4</v>
      </c>
      <c r="E8" s="7">
        <v>403.06</v>
      </c>
      <c r="F8" s="63">
        <f t="shared" si="1"/>
        <v>1612.24</v>
      </c>
      <c r="G8" s="64">
        <f>IF('6'!$E$48=0,'6'!$E$49,'6'!$E$48)</f>
        <v>0</v>
      </c>
      <c r="H8" s="60">
        <f>'6'!$D$50</f>
        <v>484.44799999999998</v>
      </c>
      <c r="I8" s="60">
        <f t="shared" si="2"/>
        <v>2096.6880000000001</v>
      </c>
      <c r="J8" s="60">
        <f>'6'!$F$65</f>
        <v>810</v>
      </c>
      <c r="K8" s="60">
        <f>'6'!$C$67</f>
        <v>2906.69</v>
      </c>
    </row>
    <row r="9" spans="1:13" ht="16.5" thickBot="1">
      <c r="A9" s="6" t="s">
        <v>78</v>
      </c>
      <c r="B9" s="7" t="s">
        <v>80</v>
      </c>
      <c r="C9" s="7">
        <v>1</v>
      </c>
      <c r="D9" s="7">
        <v>0.4</v>
      </c>
      <c r="E9" s="7">
        <v>403.06</v>
      </c>
      <c r="F9" s="63">
        <f t="shared" si="1"/>
        <v>161.22400000000002</v>
      </c>
      <c r="G9" s="64">
        <f>IF('7'!$E$48=0,'7'!$E$49,'7'!$E$48)</f>
        <v>1.9346880000000002</v>
      </c>
      <c r="H9" s="60">
        <f>'7'!$D$50</f>
        <v>0</v>
      </c>
      <c r="I9" s="60">
        <f t="shared" si="2"/>
        <v>163.15868800000001</v>
      </c>
      <c r="J9" s="60">
        <f>'7'!$F$65</f>
        <v>0</v>
      </c>
      <c r="K9" s="60">
        <f>'7'!$C$67</f>
        <v>163.15</v>
      </c>
    </row>
    <row r="10" spans="1:13" ht="16.5" thickBot="1">
      <c r="A10" s="6" t="s">
        <v>81</v>
      </c>
      <c r="B10" s="7" t="s">
        <v>48</v>
      </c>
      <c r="C10" s="7">
        <v>1</v>
      </c>
      <c r="D10" s="7">
        <v>0.5</v>
      </c>
      <c r="E10" s="7">
        <v>403.06</v>
      </c>
      <c r="F10" s="63">
        <f t="shared" si="1"/>
        <v>201.53</v>
      </c>
      <c r="G10" s="64">
        <f>IF('8'!$E$48=0,'8'!$E$49,'8'!$E$48)</f>
        <v>2.4183599999999998</v>
      </c>
      <c r="H10" s="60">
        <f>'8'!$D$50</f>
        <v>0</v>
      </c>
      <c r="I10" s="60">
        <f t="shared" si="2"/>
        <v>203.94836000000001</v>
      </c>
      <c r="J10" s="60">
        <f>'8'!$F$65</f>
        <v>0</v>
      </c>
      <c r="K10" s="60">
        <f>'8'!$C$67</f>
        <v>203.95</v>
      </c>
    </row>
    <row r="11" spans="1:13" ht="32.25" thickBot="1">
      <c r="A11" s="6" t="s">
        <v>83</v>
      </c>
      <c r="B11" s="7" t="s">
        <v>48</v>
      </c>
      <c r="C11" s="7">
        <v>1</v>
      </c>
      <c r="D11" s="7">
        <v>1</v>
      </c>
      <c r="E11" s="7">
        <v>403.06</v>
      </c>
      <c r="F11" s="63">
        <f t="shared" si="1"/>
        <v>403.06</v>
      </c>
      <c r="G11" s="64">
        <f>IF('9'!$E$48=0,'9'!$E$49,'9'!$E$48)</f>
        <v>4.8367199999999997</v>
      </c>
      <c r="H11" s="60">
        <f>'9'!$D$50</f>
        <v>0</v>
      </c>
      <c r="I11" s="60">
        <f t="shared" si="2"/>
        <v>407.89672000000002</v>
      </c>
      <c r="J11" s="60">
        <f>'9'!$F$65</f>
        <v>0</v>
      </c>
      <c r="K11" s="60">
        <f>'9'!$C$67</f>
        <v>407.9</v>
      </c>
    </row>
    <row r="12" spans="1:13" ht="48" thickBot="1">
      <c r="A12" s="6" t="s">
        <v>89</v>
      </c>
      <c r="B12" s="7" t="s">
        <v>48</v>
      </c>
      <c r="C12" s="7">
        <v>1</v>
      </c>
      <c r="D12" s="7">
        <v>1</v>
      </c>
      <c r="E12" s="7">
        <v>200.04</v>
      </c>
      <c r="F12" s="63">
        <f t="shared" si="1"/>
        <v>200.04</v>
      </c>
      <c r="G12" s="64">
        <f>IF('10'!$E$48=0,'10'!$E$49,'10'!$E$48)</f>
        <v>0</v>
      </c>
      <c r="H12" s="60">
        <f>'10'!$D$50</f>
        <v>41.808</v>
      </c>
      <c r="I12" s="60">
        <f t="shared" si="2"/>
        <v>241.84799999999998</v>
      </c>
      <c r="J12" s="60">
        <f>'10'!$F$65</f>
        <v>9</v>
      </c>
      <c r="K12" s="60">
        <f>'10'!$C$67</f>
        <v>250.85</v>
      </c>
    </row>
    <row r="13" spans="1:13" ht="32.25" thickBot="1">
      <c r="A13" s="6" t="s">
        <v>44</v>
      </c>
      <c r="B13" s="7" t="s">
        <v>48</v>
      </c>
      <c r="C13" s="7">
        <v>1</v>
      </c>
      <c r="D13" s="7">
        <v>8</v>
      </c>
      <c r="E13" s="7">
        <v>403.06</v>
      </c>
      <c r="F13" s="63">
        <f>C13*D13*E13</f>
        <v>3224.48</v>
      </c>
      <c r="G13" s="64">
        <f>IF('11'!$E$48=0,'11'!$E$49,'11'!$E$48)</f>
        <v>38.693759999999997</v>
      </c>
      <c r="H13" s="60">
        <f>'11'!$D$50</f>
        <v>0</v>
      </c>
      <c r="I13" s="60">
        <f t="shared" si="2"/>
        <v>3263.1737600000001</v>
      </c>
      <c r="J13" s="60">
        <f>'11'!$F$65</f>
        <v>0</v>
      </c>
      <c r="K13" s="60">
        <f>'11'!$C$67</f>
        <v>3263.17</v>
      </c>
    </row>
    <row r="14" spans="1:13" ht="16.5" thickBot="1">
      <c r="A14" s="6" t="s">
        <v>93</v>
      </c>
      <c r="B14" s="7" t="s">
        <v>95</v>
      </c>
      <c r="C14" s="7">
        <v>1</v>
      </c>
      <c r="D14" s="7">
        <v>1.5</v>
      </c>
      <c r="E14" s="60">
        <v>570.79999999999995</v>
      </c>
      <c r="F14" s="63">
        <f t="shared" ref="F14:F16" si="3">C14*D14*E14</f>
        <v>856.19999999999993</v>
      </c>
      <c r="G14" s="110">
        <f>IF('13'!$E$48=0,'13'!$E$49,'13'!$E$48)</f>
        <v>0</v>
      </c>
      <c r="H14" s="106">
        <f>'13'!$D$50</f>
        <v>0</v>
      </c>
      <c r="I14" s="60">
        <f t="shared" si="2"/>
        <v>856.19999999999993</v>
      </c>
      <c r="J14" s="106">
        <f>'13'!$F$65</f>
        <v>0</v>
      </c>
      <c r="K14" s="106">
        <f>'13'!$C$67</f>
        <v>2056.44</v>
      </c>
    </row>
    <row r="15" spans="1:13" ht="32.25" thickBot="1">
      <c r="A15" s="6" t="s">
        <v>94</v>
      </c>
      <c r="B15" s="7" t="s">
        <v>48</v>
      </c>
      <c r="C15" s="7">
        <v>12</v>
      </c>
      <c r="D15" s="7">
        <v>0.5</v>
      </c>
      <c r="E15" s="7">
        <v>200.04</v>
      </c>
      <c r="F15" s="63">
        <f t="shared" si="3"/>
        <v>1200.24</v>
      </c>
      <c r="G15" s="111"/>
      <c r="H15" s="107"/>
      <c r="I15" s="60">
        <f t="shared" si="2"/>
        <v>1200.24</v>
      </c>
      <c r="J15" s="107"/>
      <c r="K15" s="107"/>
    </row>
    <row r="16" spans="1:13" ht="16.5" thickBot="1">
      <c r="A16" s="6" t="s">
        <v>103</v>
      </c>
      <c r="B16" s="7" t="s">
        <v>48</v>
      </c>
      <c r="C16" s="7">
        <v>1</v>
      </c>
      <c r="D16" s="7">
        <v>4</v>
      </c>
      <c r="E16" s="7">
        <v>403.06</v>
      </c>
      <c r="F16" s="63">
        <f t="shared" si="3"/>
        <v>1612.24</v>
      </c>
      <c r="G16" s="64">
        <f>IF('14'!$E$48=0,'14'!$E$49,'14'!$E$48)</f>
        <v>19.346879999999999</v>
      </c>
      <c r="H16" s="60">
        <f>'14'!$D$50</f>
        <v>0</v>
      </c>
      <c r="I16" s="60">
        <f t="shared" si="2"/>
        <v>1631.5868800000001</v>
      </c>
      <c r="J16" s="60">
        <f>'14'!$F$65</f>
        <v>0</v>
      </c>
      <c r="K16" s="60">
        <f>'14'!$C$67</f>
        <v>1631.59</v>
      </c>
    </row>
    <row r="17" spans="1:11" ht="30" customHeight="1" thickBot="1">
      <c r="A17" s="6" t="s">
        <v>112</v>
      </c>
      <c r="B17" s="7"/>
      <c r="C17" s="7"/>
      <c r="D17" s="7"/>
      <c r="E17" s="7"/>
      <c r="F17" s="23">
        <v>465.06900000000002</v>
      </c>
      <c r="G17" s="67">
        <f>IF('17'!$E$48=0,'17'!$E$49,'17'!$E$48)</f>
        <v>0</v>
      </c>
      <c r="H17" s="60">
        <f>'17'!$D$50</f>
        <v>0</v>
      </c>
      <c r="I17" s="60">
        <f t="shared" ref="I17" si="4">F17+G17+H17</f>
        <v>465.06900000000002</v>
      </c>
      <c r="J17" s="60">
        <f>'17'!$F$65</f>
        <v>0</v>
      </c>
      <c r="K17" s="60">
        <f>'17'!$C$67</f>
        <v>465.07</v>
      </c>
    </row>
    <row r="18" spans="1:11" ht="48" thickBot="1">
      <c r="A18" s="6" t="s">
        <v>115</v>
      </c>
      <c r="B18" s="7"/>
      <c r="C18" s="7"/>
      <c r="D18" s="7"/>
      <c r="E18" s="7"/>
      <c r="F18" s="23">
        <v>78.44</v>
      </c>
      <c r="G18" s="69">
        <f>IF('18'!$E$48=0,'18'!$E$49,'18'!$E$48)</f>
        <v>0</v>
      </c>
      <c r="H18" s="60">
        <f>'18'!$D$50</f>
        <v>0</v>
      </c>
      <c r="I18" s="60">
        <f t="shared" ref="I18" si="5">F18+G18+H18</f>
        <v>78.44</v>
      </c>
      <c r="J18" s="60">
        <f>'18'!$F$65</f>
        <v>0</v>
      </c>
      <c r="K18" s="60">
        <f>'18'!$C$67</f>
        <v>78.44</v>
      </c>
    </row>
    <row r="19" spans="1:11" ht="30" customHeight="1" thickBot="1">
      <c r="A19" s="6" t="s">
        <v>117</v>
      </c>
      <c r="B19" s="7"/>
      <c r="C19" s="7">
        <v>1</v>
      </c>
      <c r="D19" s="7">
        <v>0.5</v>
      </c>
      <c r="E19" s="7">
        <v>200.04</v>
      </c>
      <c r="F19" s="23">
        <f t="shared" ref="F19:F24" si="6">C19*D19*E19</f>
        <v>100.02</v>
      </c>
      <c r="G19" s="71">
        <f>IF('19'!$E$48=0,'19'!$E$49,'19'!$E$48)</f>
        <v>1.20024</v>
      </c>
      <c r="H19" s="60">
        <f>'19'!$D$50</f>
        <v>0</v>
      </c>
      <c r="I19" s="60">
        <f t="shared" ref="I19" si="7">F19+G19+H19</f>
        <v>101.22023999999999</v>
      </c>
      <c r="J19" s="60">
        <f>'19'!$F$65</f>
        <v>0</v>
      </c>
      <c r="K19" s="60">
        <f>'19'!$C$67</f>
        <v>101.22</v>
      </c>
    </row>
    <row r="20" spans="1:11" ht="30" customHeight="1" thickBot="1">
      <c r="A20" s="6" t="s">
        <v>119</v>
      </c>
      <c r="B20" s="7"/>
      <c r="C20" s="7">
        <v>1</v>
      </c>
      <c r="D20" s="7">
        <v>1</v>
      </c>
      <c r="E20" s="7">
        <v>200.04</v>
      </c>
      <c r="F20" s="23">
        <f t="shared" si="6"/>
        <v>200.04</v>
      </c>
      <c r="G20" s="71">
        <f>IF('20'!$E$48=0,'20'!$E$49,'20'!$E$48)</f>
        <v>0</v>
      </c>
      <c r="H20" s="60">
        <f>'20'!$D$50</f>
        <v>0</v>
      </c>
      <c r="I20" s="60">
        <f t="shared" ref="I20:I21" si="8">F20+G20+H20</f>
        <v>200.04</v>
      </c>
      <c r="J20" s="60">
        <f>'20'!$F$65</f>
        <v>0</v>
      </c>
      <c r="K20" s="60">
        <f>'20'!$C$67</f>
        <v>200.04</v>
      </c>
    </row>
    <row r="21" spans="1:11" ht="30" customHeight="1" thickBot="1">
      <c r="A21" s="6" t="s">
        <v>120</v>
      </c>
      <c r="B21" s="7" t="s">
        <v>74</v>
      </c>
      <c r="C21" s="7">
        <v>20</v>
      </c>
      <c r="D21" s="7">
        <v>0.18</v>
      </c>
      <c r="E21" s="7">
        <v>200.04</v>
      </c>
      <c r="F21" s="23">
        <f t="shared" si="6"/>
        <v>720.14399999999989</v>
      </c>
      <c r="G21" s="71">
        <f>IF('21'!$E$48=0,'21'!$E$49,'21'!$E$48)</f>
        <v>0</v>
      </c>
      <c r="H21" s="60">
        <f>'21'!$D$50</f>
        <v>0</v>
      </c>
      <c r="I21" s="60">
        <f t="shared" si="8"/>
        <v>720.14399999999989</v>
      </c>
      <c r="J21" s="60">
        <f>'21'!$F$65</f>
        <v>0</v>
      </c>
      <c r="K21" s="60">
        <f>'21'!$C$67</f>
        <v>720.14</v>
      </c>
    </row>
    <row r="22" spans="1:11" ht="48" thickBot="1">
      <c r="A22" s="6" t="s">
        <v>123</v>
      </c>
      <c r="B22" s="7" t="s">
        <v>48</v>
      </c>
      <c r="C22" s="7">
        <v>1</v>
      </c>
      <c r="D22" s="7">
        <v>0.5</v>
      </c>
      <c r="E22" s="7">
        <v>200.04</v>
      </c>
      <c r="F22" s="23">
        <f t="shared" si="6"/>
        <v>100.02</v>
      </c>
      <c r="G22" s="73">
        <f>IF('22'!$E$48=0,'22'!$E$49,'22'!$E$48)</f>
        <v>1.20024</v>
      </c>
      <c r="H22" s="60">
        <f>'22'!$D$50</f>
        <v>0</v>
      </c>
      <c r="I22" s="60">
        <f t="shared" ref="I22" si="9">F22+G22+H22</f>
        <v>101.22023999999999</v>
      </c>
      <c r="J22" s="60">
        <f>'22'!$F$65</f>
        <v>0</v>
      </c>
      <c r="K22" s="60">
        <f>'22'!$C$67</f>
        <v>101.22</v>
      </c>
    </row>
    <row r="23" spans="1:11" ht="48" thickBot="1">
      <c r="A23" s="6" t="s">
        <v>123</v>
      </c>
      <c r="B23" s="7" t="s">
        <v>48</v>
      </c>
      <c r="C23" s="7">
        <v>1</v>
      </c>
      <c r="D23" s="7">
        <v>0.5</v>
      </c>
      <c r="E23" s="7">
        <v>200.04</v>
      </c>
      <c r="F23" s="23">
        <f t="shared" si="6"/>
        <v>100.02</v>
      </c>
      <c r="G23" s="75">
        <f>IF('23'!$E$48=0,'23'!$E$49,'23'!$E$48)</f>
        <v>1.20024</v>
      </c>
      <c r="H23" s="60">
        <f>'23'!$D$50</f>
        <v>0</v>
      </c>
      <c r="I23" s="60">
        <f t="shared" ref="I23" si="10">F23+G23+H23</f>
        <v>101.22023999999999</v>
      </c>
      <c r="J23" s="60">
        <f>'23'!$F$65</f>
        <v>0</v>
      </c>
      <c r="K23" s="60">
        <f>'23'!$C$67</f>
        <v>101.22</v>
      </c>
    </row>
    <row r="24" spans="1:11" ht="48" thickBot="1">
      <c r="A24" s="6" t="s">
        <v>126</v>
      </c>
      <c r="B24" s="7" t="s">
        <v>48</v>
      </c>
      <c r="C24" s="7">
        <v>1</v>
      </c>
      <c r="D24" s="7">
        <v>0.5</v>
      </c>
      <c r="E24" s="7">
        <v>200.04</v>
      </c>
      <c r="F24" s="23">
        <f t="shared" si="6"/>
        <v>100.02</v>
      </c>
      <c r="G24" s="77">
        <f>IF('24'!$E$48=0,'24'!$E$49,'24'!$E$48)</f>
        <v>0</v>
      </c>
      <c r="H24" s="60">
        <f>'24'!$D$50</f>
        <v>0</v>
      </c>
      <c r="I24" s="60">
        <f t="shared" ref="I24" si="11">F24+G24+H24</f>
        <v>100.02</v>
      </c>
      <c r="J24" s="60">
        <f>'24'!$F$65</f>
        <v>0</v>
      </c>
      <c r="K24" s="60">
        <f>'24'!$C$67</f>
        <v>100.02</v>
      </c>
    </row>
    <row r="25" spans="1:11" ht="16.5" thickBot="1">
      <c r="A25" s="6" t="s">
        <v>128</v>
      </c>
      <c r="B25" s="7" t="s">
        <v>129</v>
      </c>
      <c r="C25" s="7">
        <v>50</v>
      </c>
      <c r="D25" s="7">
        <v>0.01</v>
      </c>
      <c r="E25" s="7">
        <v>200.04</v>
      </c>
      <c r="F25" s="23">
        <v>100.02</v>
      </c>
      <c r="G25" s="79">
        <v>0</v>
      </c>
      <c r="H25" s="60">
        <v>0</v>
      </c>
      <c r="I25" s="60">
        <v>100.02</v>
      </c>
      <c r="J25" s="60">
        <v>0</v>
      </c>
      <c r="K25" s="60">
        <v>100.02</v>
      </c>
    </row>
    <row r="26" spans="1:11" ht="16.5" thickBot="1">
      <c r="A26" s="6" t="s">
        <v>128</v>
      </c>
      <c r="B26" s="7" t="s">
        <v>129</v>
      </c>
      <c r="C26" s="7">
        <v>34</v>
      </c>
      <c r="D26" s="7">
        <v>0.01</v>
      </c>
      <c r="E26" s="7">
        <v>200.04</v>
      </c>
      <c r="F26" s="23">
        <v>68.013599999999997</v>
      </c>
      <c r="G26" s="79">
        <v>0</v>
      </c>
      <c r="H26" s="60">
        <v>0</v>
      </c>
      <c r="I26" s="60">
        <v>68.010000000000005</v>
      </c>
      <c r="J26" s="60">
        <v>0</v>
      </c>
      <c r="K26" s="60">
        <v>68.010000000000005</v>
      </c>
    </row>
    <row r="27" spans="1:11" ht="16.5" thickBot="1">
      <c r="A27" s="6" t="s">
        <v>128</v>
      </c>
      <c r="B27" s="7" t="s">
        <v>129</v>
      </c>
      <c r="C27" s="7">
        <v>53</v>
      </c>
      <c r="D27" s="7">
        <v>8.0000000000000002E-3</v>
      </c>
      <c r="E27" s="7">
        <v>200.04</v>
      </c>
      <c r="F27" s="23">
        <v>84.816959999999995</v>
      </c>
      <c r="G27" s="79">
        <v>0</v>
      </c>
      <c r="H27" s="60">
        <v>0</v>
      </c>
      <c r="I27" s="60">
        <v>84.82</v>
      </c>
      <c r="J27" s="60">
        <v>0</v>
      </c>
      <c r="K27" s="60">
        <v>84.82</v>
      </c>
    </row>
    <row r="28" spans="1:11" ht="16.5" thickBot="1">
      <c r="A28" s="6" t="s">
        <v>128</v>
      </c>
      <c r="B28" s="7" t="s">
        <v>129</v>
      </c>
      <c r="C28" s="7">
        <v>53</v>
      </c>
      <c r="D28" s="7">
        <v>8.0000000000000002E-3</v>
      </c>
      <c r="E28" s="7">
        <v>200.04</v>
      </c>
      <c r="F28" s="23">
        <v>84.816959999999995</v>
      </c>
      <c r="G28" s="79">
        <v>0</v>
      </c>
      <c r="H28" s="60">
        <v>0</v>
      </c>
      <c r="I28" s="60">
        <v>84.82</v>
      </c>
      <c r="J28" s="60">
        <v>0</v>
      </c>
      <c r="K28" s="60">
        <v>84.82</v>
      </c>
    </row>
    <row r="29" spans="1:11" ht="16.5" thickBot="1">
      <c r="A29" s="6" t="s">
        <v>128</v>
      </c>
      <c r="B29" s="7" t="s">
        <v>129</v>
      </c>
      <c r="C29" s="7">
        <v>53</v>
      </c>
      <c r="D29" s="7">
        <v>8.0000000000000002E-3</v>
      </c>
      <c r="E29" s="7">
        <v>200.04</v>
      </c>
      <c r="F29" s="23">
        <v>84.816959999999995</v>
      </c>
      <c r="G29" s="79">
        <v>0</v>
      </c>
      <c r="H29" s="60">
        <v>0</v>
      </c>
      <c r="I29" s="60">
        <v>84.82</v>
      </c>
      <c r="J29" s="60">
        <v>0</v>
      </c>
      <c r="K29" s="60">
        <v>84.82</v>
      </c>
    </row>
    <row r="30" spans="1:11" ht="16.5" thickBot="1">
      <c r="A30" s="6" t="s">
        <v>128</v>
      </c>
      <c r="B30" s="7" t="s">
        <v>129</v>
      </c>
      <c r="C30" s="7">
        <v>53</v>
      </c>
      <c r="D30" s="7">
        <v>8.0000000000000002E-3</v>
      </c>
      <c r="E30" s="7">
        <v>200.04</v>
      </c>
      <c r="F30" s="23">
        <v>84.816959999999995</v>
      </c>
      <c r="G30" s="79">
        <v>0</v>
      </c>
      <c r="H30" s="60">
        <v>0</v>
      </c>
      <c r="I30" s="60">
        <v>84.82</v>
      </c>
      <c r="J30" s="60">
        <v>0</v>
      </c>
      <c r="K30" s="60">
        <v>84.82</v>
      </c>
    </row>
    <row r="31" spans="1:11" ht="16.5" thickBot="1">
      <c r="A31" s="6" t="s">
        <v>128</v>
      </c>
      <c r="B31" s="7" t="s">
        <v>129</v>
      </c>
      <c r="C31" s="7">
        <v>53</v>
      </c>
      <c r="D31" s="7">
        <v>8.0000000000000002E-3</v>
      </c>
      <c r="E31" s="7">
        <v>200.04</v>
      </c>
      <c r="F31" s="23">
        <v>84.816959999999995</v>
      </c>
      <c r="G31" s="79">
        <v>0</v>
      </c>
      <c r="H31" s="60">
        <v>0</v>
      </c>
      <c r="I31" s="60">
        <v>84.82</v>
      </c>
      <c r="J31" s="60">
        <v>0</v>
      </c>
      <c r="K31" s="60">
        <v>84.82</v>
      </c>
    </row>
    <row r="32" spans="1:11" ht="16.5" thickBot="1">
      <c r="A32" s="6" t="s">
        <v>128</v>
      </c>
      <c r="B32" s="7" t="s">
        <v>129</v>
      </c>
      <c r="C32" s="7">
        <v>53</v>
      </c>
      <c r="D32" s="7">
        <v>8.0000000000000002E-3</v>
      </c>
      <c r="E32" s="7">
        <v>200.04</v>
      </c>
      <c r="F32" s="23">
        <v>84.816959999999995</v>
      </c>
      <c r="G32" s="79">
        <v>0</v>
      </c>
      <c r="H32" s="60">
        <v>0</v>
      </c>
      <c r="I32" s="60">
        <v>84.82</v>
      </c>
      <c r="J32" s="60">
        <v>0</v>
      </c>
      <c r="K32" s="60">
        <v>84.82</v>
      </c>
    </row>
    <row r="33" spans="1:11" ht="16.5" thickBot="1">
      <c r="A33" s="6" t="s">
        <v>128</v>
      </c>
      <c r="B33" s="7" t="s">
        <v>129</v>
      </c>
      <c r="C33" s="7">
        <v>53</v>
      </c>
      <c r="D33" s="7">
        <v>8.0000000000000002E-3</v>
      </c>
      <c r="E33" s="7">
        <v>200.04</v>
      </c>
      <c r="F33" s="23">
        <v>84.816959999999995</v>
      </c>
      <c r="G33" s="79">
        <v>0</v>
      </c>
      <c r="H33" s="60">
        <v>0</v>
      </c>
      <c r="I33" s="60">
        <v>84.82</v>
      </c>
      <c r="J33" s="60">
        <v>0</v>
      </c>
      <c r="K33" s="60">
        <v>84.82</v>
      </c>
    </row>
    <row r="34" spans="1:11" ht="16.5" thickBot="1">
      <c r="A34" s="6" t="s">
        <v>128</v>
      </c>
      <c r="B34" s="7" t="s">
        <v>129</v>
      </c>
      <c r="C34" s="7">
        <v>53</v>
      </c>
      <c r="D34" s="7">
        <v>8.0000000000000002E-3</v>
      </c>
      <c r="E34" s="7">
        <v>200.04</v>
      </c>
      <c r="F34" s="23">
        <v>84.816959999999995</v>
      </c>
      <c r="G34" s="79">
        <v>0</v>
      </c>
      <c r="H34" s="60">
        <v>0</v>
      </c>
      <c r="I34" s="60">
        <v>84.82</v>
      </c>
      <c r="J34" s="60">
        <v>0</v>
      </c>
      <c r="K34" s="60">
        <v>84.82</v>
      </c>
    </row>
    <row r="35" spans="1:11" ht="55.5" customHeight="1" thickBot="1">
      <c r="A35" s="6" t="s">
        <v>130</v>
      </c>
      <c r="B35" s="7" t="s">
        <v>48</v>
      </c>
      <c r="C35" s="7">
        <v>1</v>
      </c>
      <c r="D35" s="7">
        <v>0.7</v>
      </c>
      <c r="E35" s="7">
        <v>200.04</v>
      </c>
      <c r="F35" s="23">
        <v>140.02799999999999</v>
      </c>
      <c r="G35" s="79">
        <v>0</v>
      </c>
      <c r="H35" s="60">
        <v>0</v>
      </c>
      <c r="I35" s="60">
        <v>140.03</v>
      </c>
      <c r="J35" s="60">
        <v>0</v>
      </c>
      <c r="K35" s="60">
        <v>140.03</v>
      </c>
    </row>
    <row r="36" spans="1:11" ht="32.25" thickBot="1">
      <c r="A36" s="6" t="s">
        <v>142</v>
      </c>
      <c r="B36" s="7" t="s">
        <v>48</v>
      </c>
      <c r="C36" s="7">
        <v>0.5</v>
      </c>
      <c r="D36" s="7">
        <v>1</v>
      </c>
      <c r="E36" s="7">
        <v>200.04</v>
      </c>
      <c r="F36" s="23">
        <f t="shared" ref="F36:F37" si="12">C36*D36*E36</f>
        <v>100.02</v>
      </c>
      <c r="G36" s="81">
        <f>IF('51'!$E$48=0,'51'!$E$49,'51'!$E$48)</f>
        <v>0</v>
      </c>
      <c r="H36" s="60">
        <f>'51'!$D$50</f>
        <v>0</v>
      </c>
      <c r="I36" s="60">
        <f>F36+G36+H36+F37</f>
        <v>956.21999999999991</v>
      </c>
      <c r="J36" s="60">
        <f>'51'!$F$65</f>
        <v>0</v>
      </c>
      <c r="K36" s="60">
        <f>'51'!$C$67</f>
        <v>956.22</v>
      </c>
    </row>
    <row r="37" spans="1:11" ht="30" customHeight="1" thickBot="1">
      <c r="A37" s="6" t="s">
        <v>143</v>
      </c>
      <c r="B37" s="7" t="s">
        <v>95</v>
      </c>
      <c r="C37" s="7">
        <v>1.5</v>
      </c>
      <c r="D37" s="7">
        <v>1</v>
      </c>
      <c r="E37" s="7">
        <v>570.79999999999995</v>
      </c>
      <c r="F37" s="23">
        <f t="shared" si="12"/>
        <v>856.19999999999993</v>
      </c>
      <c r="G37"/>
      <c r="H37"/>
      <c r="I37"/>
      <c r="J37"/>
      <c r="K37"/>
    </row>
    <row r="38" spans="1:11" ht="16.5" thickBot="1">
      <c r="F38" s="60"/>
      <c r="G38" s="60">
        <f>SUM(G3:G37)</f>
        <v>161.76146399999999</v>
      </c>
      <c r="H38" s="60">
        <f t="shared" ref="H38:K38" si="13">SUM(H3:H37)</f>
        <v>526.25599999999997</v>
      </c>
      <c r="I38" s="60">
        <f t="shared" si="13"/>
        <v>21543.412463999994</v>
      </c>
      <c r="J38" s="60">
        <f t="shared" si="13"/>
        <v>819</v>
      </c>
      <c r="K38" s="60">
        <f t="shared" si="13"/>
        <v>22362.41</v>
      </c>
    </row>
  </sheetData>
  <mergeCells count="19">
    <mergeCell ref="F1:F2"/>
    <mergeCell ref="A1:A2"/>
    <mergeCell ref="B1:B2"/>
    <mergeCell ref="C1:C2"/>
    <mergeCell ref="D1:D2"/>
    <mergeCell ref="E1:E2"/>
    <mergeCell ref="K14:K15"/>
    <mergeCell ref="I1:I2"/>
    <mergeCell ref="G14:G15"/>
    <mergeCell ref="H14:H15"/>
    <mergeCell ref="J14:J15"/>
    <mergeCell ref="G1:G2"/>
    <mergeCell ref="H1:H2"/>
    <mergeCell ref="J1:J2"/>
    <mergeCell ref="K1:K2"/>
    <mergeCell ref="K4:K5"/>
    <mergeCell ref="G4:G5"/>
    <mergeCell ref="H4:H5"/>
    <mergeCell ref="J4:J5"/>
  </mergeCells>
  <dataValidations count="2">
    <dataValidation type="list" allowBlank="1" showInputMessage="1" showErrorMessage="1" sqref="A3:A37">
      <formula1>Наим_работ</formula1>
    </dataValidation>
    <dataValidation type="list" allowBlank="1" showInputMessage="1" showErrorMessage="1" sqref="B3:B37">
      <formula1>Ед_изм</formula1>
    </dataValidation>
  </dataValidations>
  <pageMargins left="0.17" right="0.18" top="0.74803149606299213" bottom="0.74803149606299213" header="0.31496062992125984" footer="0.31496062992125984"/>
  <pageSetup paperSize="9" scale="94" orientation="landscape" verticalDpi="0" r:id="rId1"/>
  <headerFooter>
    <oddHeader>&amp;C&amp;F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8" zoomScaleNormal="100" workbookViewId="0">
      <selection activeCell="E28" sqref="E1:E1048576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3" t="s">
        <v>3</v>
      </c>
      <c r="B5" s="83"/>
      <c r="C5" s="83"/>
      <c r="D5" s="83"/>
      <c r="E5" s="83"/>
      <c r="F5" s="83"/>
    </row>
    <row r="7" spans="1:6" ht="27">
      <c r="A7" s="83" t="s">
        <v>4</v>
      </c>
      <c r="B7" s="83"/>
      <c r="C7" s="83"/>
      <c r="D7" s="83"/>
      <c r="E7" s="83"/>
      <c r="F7" s="83"/>
    </row>
    <row r="9" spans="1:6" ht="26.25">
      <c r="A9" s="2"/>
    </row>
    <row r="11" spans="1:6" ht="15.75">
      <c r="A11" s="4" t="s">
        <v>5</v>
      </c>
      <c r="B11" s="31"/>
      <c r="C11" s="84" t="s">
        <v>101</v>
      </c>
      <c r="D11" s="84"/>
      <c r="E11" s="84"/>
      <c r="F11" s="84"/>
    </row>
    <row r="13" spans="1:6">
      <c r="A13" s="3"/>
    </row>
    <row r="15" spans="1:6" ht="18.75">
      <c r="A15" s="52" t="s">
        <v>58</v>
      </c>
      <c r="D15" s="52" t="s">
        <v>102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100</v>
      </c>
      <c r="B25" s="31"/>
      <c r="C25" s="4"/>
      <c r="D25" s="53" t="s">
        <v>35</v>
      </c>
      <c r="E25" s="31"/>
    </row>
    <row r="27" spans="1:6" ht="18.75">
      <c r="A27" s="85" t="s">
        <v>36</v>
      </c>
      <c r="B27" s="85"/>
      <c r="C27" s="85"/>
      <c r="D27" s="85"/>
      <c r="E27" s="85"/>
      <c r="F27" s="85"/>
    </row>
    <row r="29" spans="1:6">
      <c r="A29" s="82"/>
      <c r="B29" s="82"/>
      <c r="C29" s="82"/>
      <c r="D29" s="82"/>
      <c r="E29" s="82"/>
      <c r="F29" s="82"/>
    </row>
    <row r="30" spans="1:6">
      <c r="A30" s="82"/>
      <c r="B30" s="82"/>
      <c r="C30" s="82"/>
      <c r="D30" s="82"/>
      <c r="E30" s="82"/>
      <c r="F30" s="82"/>
    </row>
    <row r="31" spans="1:6" ht="22.5">
      <c r="A31" s="89" t="s">
        <v>7</v>
      </c>
      <c r="B31" s="89"/>
      <c r="C31" s="89"/>
      <c r="D31" s="89"/>
      <c r="E31" s="89"/>
      <c r="F31" s="89"/>
    </row>
    <row r="32" spans="1:6" ht="16.5" thickBot="1">
      <c r="A32" s="5"/>
    </row>
    <row r="33" spans="1:6">
      <c r="A33" s="90" t="s">
        <v>8</v>
      </c>
      <c r="B33" s="90" t="s">
        <v>9</v>
      </c>
      <c r="C33" s="90" t="s">
        <v>10</v>
      </c>
      <c r="D33" s="90" t="s">
        <v>40</v>
      </c>
      <c r="E33" s="90" t="s">
        <v>11</v>
      </c>
      <c r="F33" s="90" t="s">
        <v>12</v>
      </c>
    </row>
    <row r="34" spans="1:6" ht="29.25" customHeight="1" thickBot="1">
      <c r="A34" s="91"/>
      <c r="B34" s="91"/>
      <c r="C34" s="91"/>
      <c r="D34" s="91"/>
      <c r="E34" s="91"/>
      <c r="F34" s="91"/>
    </row>
    <row r="35" spans="1:6" ht="30" customHeight="1" thickBot="1">
      <c r="A35" s="6" t="s">
        <v>88</v>
      </c>
      <c r="B35" s="7" t="s">
        <v>74</v>
      </c>
      <c r="C35" s="7">
        <v>30</v>
      </c>
      <c r="D35" s="7">
        <v>0.2</v>
      </c>
      <c r="E35" s="7">
        <v>403.06</v>
      </c>
      <c r="F35" s="23">
        <f t="shared" ref="F35:F43" si="0">C35*D35*E35</f>
        <v>2418.36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/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57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57" t="s">
        <v>65</v>
      </c>
      <c r="E49" s="37">
        <f>IF(ISBLANK(D49),0,(C49/100)*SUM(F35:F44))</f>
        <v>29.020320000000002</v>
      </c>
    </row>
    <row r="50" spans="1:8" ht="30" customHeight="1" thickBot="1">
      <c r="A50" s="22" t="s">
        <v>51</v>
      </c>
      <c r="B50" s="22"/>
      <c r="C50" s="38">
        <v>0</v>
      </c>
      <c r="D50" s="92">
        <f>(SUM(F35:F44)+SUM(E46:E49)+F65)*C50</f>
        <v>0</v>
      </c>
      <c r="E50" s="9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2447.38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4" t="s">
        <v>23</v>
      </c>
      <c r="B55" s="95"/>
      <c r="C55" s="96"/>
      <c r="D55" s="61" t="s">
        <v>24</v>
      </c>
      <c r="E55" s="61" t="s">
        <v>25</v>
      </c>
      <c r="F55" s="61" t="s">
        <v>26</v>
      </c>
    </row>
    <row r="56" spans="1:8" ht="30" customHeight="1" thickBot="1">
      <c r="A56" s="86"/>
      <c r="B56" s="87"/>
      <c r="C56" s="88"/>
      <c r="D56" s="41"/>
      <c r="E56" s="42"/>
      <c r="F56" s="42">
        <f t="shared" ref="F56:F64" si="2">D56*E56</f>
        <v>0</v>
      </c>
    </row>
    <row r="57" spans="1:8" ht="30" customHeight="1" thickBot="1">
      <c r="A57" s="86"/>
      <c r="B57" s="87"/>
      <c r="C57" s="88"/>
      <c r="D57" s="41"/>
      <c r="E57" s="42"/>
      <c r="F57" s="42">
        <f t="shared" si="2"/>
        <v>0</v>
      </c>
    </row>
    <row r="58" spans="1:8" ht="30" customHeight="1" thickBot="1">
      <c r="A58" s="86"/>
      <c r="B58" s="87"/>
      <c r="C58" s="88"/>
      <c r="D58" s="41"/>
      <c r="E58" s="42"/>
      <c r="F58" s="42">
        <f t="shared" si="2"/>
        <v>0</v>
      </c>
    </row>
    <row r="59" spans="1:8" ht="30" customHeight="1" thickBot="1">
      <c r="A59" s="86"/>
      <c r="B59" s="87"/>
      <c r="C59" s="88"/>
      <c r="D59" s="41"/>
      <c r="E59" s="42"/>
      <c r="F59" s="42">
        <f t="shared" si="2"/>
        <v>0</v>
      </c>
    </row>
    <row r="60" spans="1:8" ht="30" customHeight="1" thickBot="1">
      <c r="A60" s="86"/>
      <c r="B60" s="87"/>
      <c r="C60" s="88"/>
      <c r="D60" s="41"/>
      <c r="E60" s="42"/>
      <c r="F60" s="42">
        <f t="shared" si="2"/>
        <v>0</v>
      </c>
    </row>
    <row r="61" spans="1:8" ht="30" customHeight="1" thickBot="1">
      <c r="A61" s="86"/>
      <c r="B61" s="87"/>
      <c r="C61" s="88"/>
      <c r="D61" s="41"/>
      <c r="E61" s="42"/>
      <c r="F61" s="42">
        <f t="shared" si="2"/>
        <v>0</v>
      </c>
    </row>
    <row r="62" spans="1:8" ht="30" customHeight="1" thickBot="1">
      <c r="A62" s="86"/>
      <c r="B62" s="87"/>
      <c r="C62" s="88"/>
      <c r="D62" s="41"/>
      <c r="E62" s="42"/>
      <c r="F62" s="42">
        <f t="shared" si="2"/>
        <v>0</v>
      </c>
    </row>
    <row r="63" spans="1:8" ht="30" customHeight="1" thickBot="1">
      <c r="A63" s="86"/>
      <c r="B63" s="87"/>
      <c r="C63" s="88"/>
      <c r="D63" s="41"/>
      <c r="E63" s="42"/>
      <c r="F63" s="42">
        <f t="shared" si="2"/>
        <v>0</v>
      </c>
    </row>
    <row r="64" spans="1:8" ht="30" customHeight="1" thickBot="1">
      <c r="A64" s="86"/>
      <c r="B64" s="87"/>
      <c r="C64" s="88"/>
      <c r="D64" s="43"/>
      <c r="E64" s="44"/>
      <c r="F64" s="42">
        <f t="shared" si="2"/>
        <v>0</v>
      </c>
    </row>
    <row r="65" spans="1:6" ht="30" customHeight="1" thickBot="1">
      <c r="A65" s="98" t="s">
        <v>27</v>
      </c>
      <c r="B65" s="99"/>
      <c r="C65" s="100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2447.38</v>
      </c>
      <c r="D67" s="49"/>
      <c r="E67" s="32"/>
      <c r="F67" s="32"/>
    </row>
    <row r="68" spans="1:6" ht="15.75">
      <c r="A68" s="16"/>
    </row>
    <row r="69" spans="1:6" ht="60" customHeight="1">
      <c r="A69" s="97" t="s">
        <v>28</v>
      </c>
      <c r="B69" s="97"/>
      <c r="C69" s="97"/>
      <c r="D69" s="97"/>
      <c r="E69" s="97"/>
      <c r="F69" s="97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46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3" t="s">
        <v>3</v>
      </c>
      <c r="B5" s="83"/>
      <c r="C5" s="83"/>
      <c r="D5" s="83"/>
      <c r="E5" s="83"/>
      <c r="F5" s="83"/>
    </row>
    <row r="7" spans="1:6" ht="27">
      <c r="A7" s="83" t="s">
        <v>4</v>
      </c>
      <c r="B7" s="83"/>
      <c r="C7" s="83"/>
      <c r="D7" s="83"/>
      <c r="E7" s="83"/>
      <c r="F7" s="83"/>
    </row>
    <row r="9" spans="1:6" ht="26.25">
      <c r="A9" s="2"/>
    </row>
    <row r="11" spans="1:6" ht="15.75">
      <c r="A11" s="4" t="s">
        <v>5</v>
      </c>
      <c r="B11" s="31"/>
      <c r="C11" s="84" t="s">
        <v>101</v>
      </c>
      <c r="D11" s="84"/>
      <c r="E11" s="84"/>
      <c r="F11" s="84"/>
    </row>
    <row r="13" spans="1:6">
      <c r="A13" s="3"/>
    </row>
    <row r="15" spans="1:6" ht="18.75">
      <c r="A15" s="52" t="s">
        <v>58</v>
      </c>
      <c r="D15" s="52" t="s">
        <v>102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100</v>
      </c>
      <c r="B25" s="31"/>
      <c r="C25" s="4"/>
      <c r="D25" s="53" t="s">
        <v>35</v>
      </c>
      <c r="E25" s="31"/>
    </row>
    <row r="27" spans="1:6" ht="18.75">
      <c r="A27" s="85" t="s">
        <v>36</v>
      </c>
      <c r="B27" s="85"/>
      <c r="C27" s="85"/>
      <c r="D27" s="85"/>
      <c r="E27" s="85"/>
      <c r="F27" s="85"/>
    </row>
    <row r="29" spans="1:6">
      <c r="A29" s="82"/>
      <c r="B29" s="82"/>
      <c r="C29" s="82"/>
      <c r="D29" s="82"/>
      <c r="E29" s="82"/>
      <c r="F29" s="82"/>
    </row>
    <row r="30" spans="1:6">
      <c r="A30" s="82"/>
      <c r="B30" s="82"/>
      <c r="C30" s="82"/>
      <c r="D30" s="82"/>
      <c r="E30" s="82"/>
      <c r="F30" s="82"/>
    </row>
    <row r="31" spans="1:6" ht="22.5">
      <c r="A31" s="89" t="s">
        <v>7</v>
      </c>
      <c r="B31" s="89"/>
      <c r="C31" s="89"/>
      <c r="D31" s="89"/>
      <c r="E31" s="89"/>
      <c r="F31" s="89"/>
    </row>
    <row r="32" spans="1:6" ht="16.5" thickBot="1">
      <c r="A32" s="5"/>
    </row>
    <row r="33" spans="1:6">
      <c r="A33" s="90" t="s">
        <v>8</v>
      </c>
      <c r="B33" s="90" t="s">
        <v>9</v>
      </c>
      <c r="C33" s="90" t="s">
        <v>10</v>
      </c>
      <c r="D33" s="90" t="s">
        <v>40</v>
      </c>
      <c r="E33" s="90" t="s">
        <v>11</v>
      </c>
      <c r="F33" s="90" t="s">
        <v>12</v>
      </c>
    </row>
    <row r="34" spans="1:6" ht="29.25" customHeight="1" thickBot="1">
      <c r="A34" s="91"/>
      <c r="B34" s="91"/>
      <c r="C34" s="91"/>
      <c r="D34" s="91"/>
      <c r="E34" s="91"/>
      <c r="F34" s="91"/>
    </row>
    <row r="35" spans="1:6" ht="30" customHeight="1" thickBot="1">
      <c r="A35" s="6" t="s">
        <v>88</v>
      </c>
      <c r="B35" s="7" t="s">
        <v>74</v>
      </c>
      <c r="C35" s="7">
        <v>20</v>
      </c>
      <c r="D35" s="7">
        <v>0.2</v>
      </c>
      <c r="E35" s="7">
        <v>403.06</v>
      </c>
      <c r="F35" s="23">
        <f t="shared" ref="F35:F43" si="0">C35*D35*E35</f>
        <v>1612.24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/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57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57" t="s">
        <v>65</v>
      </c>
      <c r="E49" s="37">
        <f>IF(ISBLANK(D49),0,(C49/100)*SUM(F35:F44))</f>
        <v>19.346879999999999</v>
      </c>
    </row>
    <row r="50" spans="1:8" ht="30" customHeight="1" thickBot="1">
      <c r="A50" s="22" t="s">
        <v>51</v>
      </c>
      <c r="B50" s="22"/>
      <c r="C50" s="38">
        <v>0</v>
      </c>
      <c r="D50" s="92">
        <f>(SUM(F35:F44)+SUM(E46:E49)+F65)*C50</f>
        <v>0</v>
      </c>
      <c r="E50" s="9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1631.59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4" t="s">
        <v>23</v>
      </c>
      <c r="B55" s="95"/>
      <c r="C55" s="96"/>
      <c r="D55" s="62" t="s">
        <v>24</v>
      </c>
      <c r="E55" s="62" t="s">
        <v>25</v>
      </c>
      <c r="F55" s="62" t="s">
        <v>26</v>
      </c>
    </row>
    <row r="56" spans="1:8" ht="30" customHeight="1" thickBot="1">
      <c r="A56" s="86"/>
      <c r="B56" s="87"/>
      <c r="C56" s="88"/>
      <c r="D56" s="41"/>
      <c r="E56" s="42"/>
      <c r="F56" s="42">
        <f t="shared" ref="F56:F64" si="2">D56*E56</f>
        <v>0</v>
      </c>
    </row>
    <row r="57" spans="1:8" ht="30" customHeight="1" thickBot="1">
      <c r="A57" s="86"/>
      <c r="B57" s="87"/>
      <c r="C57" s="88"/>
      <c r="D57" s="41"/>
      <c r="E57" s="42"/>
      <c r="F57" s="42">
        <f t="shared" si="2"/>
        <v>0</v>
      </c>
    </row>
    <row r="58" spans="1:8" ht="30" customHeight="1" thickBot="1">
      <c r="A58" s="86"/>
      <c r="B58" s="87"/>
      <c r="C58" s="88"/>
      <c r="D58" s="41"/>
      <c r="E58" s="42"/>
      <c r="F58" s="42">
        <f t="shared" si="2"/>
        <v>0</v>
      </c>
    </row>
    <row r="59" spans="1:8" ht="30" customHeight="1" thickBot="1">
      <c r="A59" s="86"/>
      <c r="B59" s="87"/>
      <c r="C59" s="88"/>
      <c r="D59" s="41"/>
      <c r="E59" s="42"/>
      <c r="F59" s="42">
        <f t="shared" si="2"/>
        <v>0</v>
      </c>
    </row>
    <row r="60" spans="1:8" ht="30" customHeight="1" thickBot="1">
      <c r="A60" s="86"/>
      <c r="B60" s="87"/>
      <c r="C60" s="88"/>
      <c r="D60" s="41"/>
      <c r="E60" s="42"/>
      <c r="F60" s="42">
        <f t="shared" si="2"/>
        <v>0</v>
      </c>
    </row>
    <row r="61" spans="1:8" ht="30" customHeight="1" thickBot="1">
      <c r="A61" s="86"/>
      <c r="B61" s="87"/>
      <c r="C61" s="88"/>
      <c r="D61" s="41"/>
      <c r="E61" s="42"/>
      <c r="F61" s="42">
        <f t="shared" si="2"/>
        <v>0</v>
      </c>
    </row>
    <row r="62" spans="1:8" ht="30" customHeight="1" thickBot="1">
      <c r="A62" s="86"/>
      <c r="B62" s="87"/>
      <c r="C62" s="88"/>
      <c r="D62" s="41"/>
      <c r="E62" s="42"/>
      <c r="F62" s="42">
        <f t="shared" si="2"/>
        <v>0</v>
      </c>
    </row>
    <row r="63" spans="1:8" ht="30" customHeight="1" thickBot="1">
      <c r="A63" s="86"/>
      <c r="B63" s="87"/>
      <c r="C63" s="88"/>
      <c r="D63" s="41"/>
      <c r="E63" s="42"/>
      <c r="F63" s="42">
        <f t="shared" si="2"/>
        <v>0</v>
      </c>
    </row>
    <row r="64" spans="1:8" ht="30" customHeight="1" thickBot="1">
      <c r="A64" s="86"/>
      <c r="B64" s="87"/>
      <c r="C64" s="88"/>
      <c r="D64" s="43"/>
      <c r="E64" s="44"/>
      <c r="F64" s="42">
        <f t="shared" si="2"/>
        <v>0</v>
      </c>
    </row>
    <row r="65" spans="1:6" ht="30" customHeight="1" thickBot="1">
      <c r="A65" s="98" t="s">
        <v>27</v>
      </c>
      <c r="B65" s="99"/>
      <c r="C65" s="100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1631.59</v>
      </c>
      <c r="D67" s="49"/>
      <c r="E67" s="32"/>
      <c r="F67" s="32"/>
    </row>
    <row r="68" spans="1:6" ht="15.75">
      <c r="A68" s="16"/>
    </row>
    <row r="69" spans="1:6" ht="60" customHeight="1">
      <c r="A69" s="97" t="s">
        <v>28</v>
      </c>
      <c r="B69" s="97"/>
      <c r="C69" s="97"/>
      <c r="D69" s="97"/>
      <c r="E69" s="97"/>
      <c r="F69" s="97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58" zoomScaleNormal="100" workbookViewId="0">
      <selection activeCell="C67" sqref="C67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3" t="s">
        <v>3</v>
      </c>
      <c r="B5" s="83"/>
      <c r="C5" s="83"/>
      <c r="D5" s="83"/>
      <c r="E5" s="83"/>
      <c r="F5" s="83"/>
    </row>
    <row r="7" spans="1:6" ht="27">
      <c r="A7" s="83" t="s">
        <v>4</v>
      </c>
      <c r="B7" s="83"/>
      <c r="C7" s="83"/>
      <c r="D7" s="83"/>
      <c r="E7" s="83"/>
      <c r="F7" s="83"/>
    </row>
    <row r="9" spans="1:6" ht="26.25">
      <c r="A9" s="2"/>
    </row>
    <row r="11" spans="1:6" ht="15.75">
      <c r="A11" s="4" t="s">
        <v>5</v>
      </c>
      <c r="B11" s="31"/>
      <c r="C11" s="84" t="s">
        <v>70</v>
      </c>
      <c r="D11" s="84"/>
      <c r="E11" s="84"/>
      <c r="F11" s="84"/>
    </row>
    <row r="13" spans="1:6">
      <c r="A13" s="3"/>
    </row>
    <row r="15" spans="1:6" ht="18.75">
      <c r="A15" s="52" t="s">
        <v>58</v>
      </c>
      <c r="D15" s="52" t="s">
        <v>71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5" t="s">
        <v>36</v>
      </c>
      <c r="B27" s="85"/>
      <c r="C27" s="85"/>
      <c r="D27" s="85"/>
      <c r="E27" s="85"/>
      <c r="F27" s="85"/>
    </row>
    <row r="29" spans="1:6">
      <c r="A29" s="82"/>
      <c r="B29" s="82"/>
      <c r="C29" s="82"/>
      <c r="D29" s="82"/>
      <c r="E29" s="82"/>
      <c r="F29" s="82"/>
    </row>
    <row r="30" spans="1:6">
      <c r="A30" s="82"/>
      <c r="B30" s="82"/>
      <c r="C30" s="82"/>
      <c r="D30" s="82"/>
      <c r="E30" s="82"/>
      <c r="F30" s="82"/>
    </row>
    <row r="31" spans="1:6" ht="22.5">
      <c r="A31" s="89" t="s">
        <v>7</v>
      </c>
      <c r="B31" s="89"/>
      <c r="C31" s="89"/>
      <c r="D31" s="89"/>
      <c r="E31" s="89"/>
      <c r="F31" s="89"/>
    </row>
    <row r="32" spans="1:6" ht="16.5" thickBot="1">
      <c r="A32" s="5"/>
    </row>
    <row r="33" spans="1:6">
      <c r="A33" s="90" t="s">
        <v>8</v>
      </c>
      <c r="B33" s="90" t="s">
        <v>9</v>
      </c>
      <c r="C33" s="90" t="s">
        <v>10</v>
      </c>
      <c r="D33" s="90" t="s">
        <v>40</v>
      </c>
      <c r="E33" s="90" t="s">
        <v>11</v>
      </c>
      <c r="F33" s="90" t="s">
        <v>12</v>
      </c>
    </row>
    <row r="34" spans="1:6" ht="29.25" customHeight="1" thickBot="1">
      <c r="A34" s="91"/>
      <c r="B34" s="91"/>
      <c r="C34" s="91"/>
      <c r="D34" s="91"/>
      <c r="E34" s="91"/>
      <c r="F34" s="91"/>
    </row>
    <row r="35" spans="1:6" ht="30" customHeight="1" thickBot="1">
      <c r="A35" s="6" t="s">
        <v>73</v>
      </c>
      <c r="B35" s="7" t="s">
        <v>48</v>
      </c>
      <c r="C35" s="7">
        <v>1</v>
      </c>
      <c r="D35" s="7">
        <v>4</v>
      </c>
      <c r="E35" s="7">
        <v>403.06</v>
      </c>
      <c r="F35" s="23">
        <f>C35*D35*E35</f>
        <v>1612.24</v>
      </c>
    </row>
    <row r="37" spans="1:6" ht="30" customHeight="1" thickBot="1">
      <c r="A37" s="6"/>
      <c r="B37" s="7"/>
      <c r="C37" s="7"/>
      <c r="D37" s="7"/>
      <c r="E37" s="7"/>
      <c r="F37" s="23">
        <f t="shared" ref="F37:F44" si="0">C37*D37*E37</f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6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0.2</v>
      </c>
      <c r="D50" s="92">
        <f>(SUM(F35:F44)+SUM(E46:E49)+F65)*C50</f>
        <v>484.44799999999998</v>
      </c>
      <c r="E50" s="9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2096.69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4" t="s">
        <v>23</v>
      </c>
      <c r="B55" s="95"/>
      <c r="C55" s="96"/>
      <c r="D55" s="19" t="s">
        <v>24</v>
      </c>
      <c r="E55" s="19" t="s">
        <v>25</v>
      </c>
      <c r="F55" s="19" t="s">
        <v>26</v>
      </c>
    </row>
    <row r="56" spans="1:8" ht="30" customHeight="1" thickBot="1">
      <c r="A56" s="86" t="s">
        <v>75</v>
      </c>
      <c r="B56" s="87"/>
      <c r="C56" s="88"/>
      <c r="D56" s="41">
        <v>1</v>
      </c>
      <c r="E56" s="42">
        <v>240</v>
      </c>
      <c r="F56" s="42">
        <f t="shared" ref="F56:F64" si="2">D56*E56</f>
        <v>240</v>
      </c>
    </row>
    <row r="57" spans="1:8" ht="30" customHeight="1" thickBot="1">
      <c r="A57" s="86" t="s">
        <v>76</v>
      </c>
      <c r="B57" s="87"/>
      <c r="C57" s="88"/>
      <c r="D57" s="41">
        <v>1</v>
      </c>
      <c r="E57" s="42">
        <v>310</v>
      </c>
      <c r="F57" s="42">
        <f t="shared" si="2"/>
        <v>310</v>
      </c>
    </row>
    <row r="58" spans="1:8" ht="30" customHeight="1" thickBot="1">
      <c r="A58" s="86" t="s">
        <v>77</v>
      </c>
      <c r="B58" s="87"/>
      <c r="C58" s="88"/>
      <c r="D58" s="41">
        <v>2</v>
      </c>
      <c r="E58" s="42">
        <v>130</v>
      </c>
      <c r="F58" s="42">
        <f t="shared" si="2"/>
        <v>260</v>
      </c>
    </row>
    <row r="59" spans="1:8" ht="30" customHeight="1" thickBot="1">
      <c r="A59" s="86"/>
      <c r="B59" s="87"/>
      <c r="C59" s="88"/>
      <c r="D59" s="41"/>
      <c r="E59" s="42"/>
      <c r="F59" s="42">
        <f t="shared" si="2"/>
        <v>0</v>
      </c>
    </row>
    <row r="60" spans="1:8" ht="30" customHeight="1" thickBot="1">
      <c r="A60" s="86"/>
      <c r="B60" s="87"/>
      <c r="C60" s="88"/>
      <c r="D60" s="41"/>
      <c r="E60" s="42"/>
      <c r="F60" s="42">
        <f t="shared" si="2"/>
        <v>0</v>
      </c>
    </row>
    <row r="61" spans="1:8" ht="30" customHeight="1" thickBot="1">
      <c r="A61" s="86"/>
      <c r="B61" s="87"/>
      <c r="C61" s="88"/>
      <c r="D61" s="41"/>
      <c r="E61" s="42"/>
      <c r="F61" s="42">
        <f t="shared" si="2"/>
        <v>0</v>
      </c>
    </row>
    <row r="62" spans="1:8" ht="30" customHeight="1" thickBot="1">
      <c r="A62" s="86"/>
      <c r="B62" s="87"/>
      <c r="C62" s="88"/>
      <c r="D62" s="41"/>
      <c r="E62" s="42"/>
      <c r="F62" s="42">
        <f t="shared" si="2"/>
        <v>0</v>
      </c>
    </row>
    <row r="63" spans="1:8" ht="30" customHeight="1" thickBot="1">
      <c r="A63" s="86"/>
      <c r="B63" s="87"/>
      <c r="C63" s="88"/>
      <c r="D63" s="41"/>
      <c r="E63" s="42"/>
      <c r="F63" s="42">
        <f t="shared" si="2"/>
        <v>0</v>
      </c>
    </row>
    <row r="64" spans="1:8" ht="30" customHeight="1" thickBot="1">
      <c r="A64" s="86"/>
      <c r="B64" s="87"/>
      <c r="C64" s="88"/>
      <c r="D64" s="43"/>
      <c r="E64" s="44"/>
      <c r="F64" s="42">
        <f t="shared" si="2"/>
        <v>0</v>
      </c>
    </row>
    <row r="65" spans="1:6" ht="30" customHeight="1" thickBot="1">
      <c r="A65" s="98" t="s">
        <v>27</v>
      </c>
      <c r="B65" s="99"/>
      <c r="C65" s="100"/>
      <c r="D65" s="45"/>
      <c r="E65" s="46"/>
      <c r="F65" s="47">
        <f>SUM(F56:F64)</f>
        <v>810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2906.69</v>
      </c>
      <c r="D67" s="49"/>
      <c r="E67" s="32"/>
      <c r="F67" s="32"/>
    </row>
    <row r="68" spans="1:6" ht="15.75">
      <c r="A68" s="16"/>
    </row>
    <row r="69" spans="1:6" ht="60" customHeight="1">
      <c r="A69" s="97" t="s">
        <v>28</v>
      </c>
      <c r="B69" s="97"/>
      <c r="C69" s="97"/>
      <c r="D69" s="97"/>
      <c r="E69" s="97"/>
      <c r="F69" s="97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7:A44 A35">
      <formula1>Наим_работ</formula1>
    </dataValidation>
    <dataValidation type="list" allowBlank="1" showInputMessage="1" showErrorMessage="1" sqref="B37:B44 B35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5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3" t="s">
        <v>3</v>
      </c>
      <c r="B5" s="83"/>
      <c r="C5" s="83"/>
      <c r="D5" s="83"/>
      <c r="E5" s="83"/>
      <c r="F5" s="83"/>
    </row>
    <row r="7" spans="1:6" ht="27">
      <c r="A7" s="83" t="s">
        <v>4</v>
      </c>
      <c r="B7" s="83"/>
      <c r="C7" s="83"/>
      <c r="D7" s="83"/>
      <c r="E7" s="83"/>
      <c r="F7" s="83"/>
    </row>
    <row r="9" spans="1:6" ht="26.25">
      <c r="A9" s="2"/>
    </row>
    <row r="11" spans="1:6" ht="15.75">
      <c r="A11" s="4" t="s">
        <v>5</v>
      </c>
      <c r="B11" s="31"/>
      <c r="C11" s="84" t="s">
        <v>79</v>
      </c>
      <c r="D11" s="84"/>
      <c r="E11" s="84"/>
      <c r="F11" s="84"/>
    </row>
    <row r="13" spans="1:6">
      <c r="A13" s="3"/>
    </row>
    <row r="15" spans="1:6" ht="18.75">
      <c r="A15" s="52" t="s">
        <v>58</v>
      </c>
      <c r="D15" s="52" t="s">
        <v>68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5" t="s">
        <v>36</v>
      </c>
      <c r="B27" s="85"/>
      <c r="C27" s="85"/>
      <c r="D27" s="85"/>
      <c r="E27" s="85"/>
      <c r="F27" s="85"/>
    </row>
    <row r="29" spans="1:6">
      <c r="A29" s="82"/>
      <c r="B29" s="82"/>
      <c r="C29" s="82"/>
      <c r="D29" s="82"/>
      <c r="E29" s="82"/>
      <c r="F29" s="82"/>
    </row>
    <row r="30" spans="1:6">
      <c r="A30" s="82"/>
      <c r="B30" s="82"/>
      <c r="C30" s="82"/>
      <c r="D30" s="82"/>
      <c r="E30" s="82"/>
      <c r="F30" s="82"/>
    </row>
    <row r="31" spans="1:6" ht="22.5">
      <c r="A31" s="89" t="s">
        <v>7</v>
      </c>
      <c r="B31" s="89"/>
      <c r="C31" s="89"/>
      <c r="D31" s="89"/>
      <c r="E31" s="89"/>
      <c r="F31" s="89"/>
    </row>
    <row r="32" spans="1:6" ht="16.5" thickBot="1">
      <c r="A32" s="5"/>
    </row>
    <row r="33" spans="1:6">
      <c r="A33" s="90" t="s">
        <v>8</v>
      </c>
      <c r="B33" s="90" t="s">
        <v>9</v>
      </c>
      <c r="C33" s="90" t="s">
        <v>10</v>
      </c>
      <c r="D33" s="90" t="s">
        <v>40</v>
      </c>
      <c r="E33" s="90" t="s">
        <v>11</v>
      </c>
      <c r="F33" s="90" t="s">
        <v>12</v>
      </c>
    </row>
    <row r="34" spans="1:6" ht="29.25" customHeight="1" thickBot="1">
      <c r="A34" s="91"/>
      <c r="B34" s="91"/>
      <c r="C34" s="91"/>
      <c r="D34" s="91"/>
      <c r="E34" s="91"/>
      <c r="F34" s="91"/>
    </row>
    <row r="35" spans="1:6" ht="30" customHeight="1" thickBot="1">
      <c r="A35" s="6" t="s">
        <v>78</v>
      </c>
      <c r="B35" s="7" t="s">
        <v>80</v>
      </c>
      <c r="C35" s="7">
        <v>1</v>
      </c>
      <c r="D35" s="7">
        <v>0.4</v>
      </c>
      <c r="E35" s="7">
        <v>403.06</v>
      </c>
      <c r="F35" s="23">
        <f t="shared" ref="F35:F44" si="0">C35*D35*E35</f>
        <v>161.22400000000002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57" t="s">
        <v>65</v>
      </c>
      <c r="E48" s="37">
        <f t="shared" si="1"/>
        <v>1.9346880000000002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</v>
      </c>
      <c r="D50" s="92">
        <f>(SUM(F35:F44)+SUM(E46:E49)+F65)*C50</f>
        <v>0</v>
      </c>
      <c r="E50" s="9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163.15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4" t="s">
        <v>23</v>
      </c>
      <c r="B55" s="95"/>
      <c r="C55" s="96"/>
      <c r="D55" s="55" t="s">
        <v>24</v>
      </c>
      <c r="E55" s="55" t="s">
        <v>25</v>
      </c>
      <c r="F55" s="55" t="s">
        <v>26</v>
      </c>
    </row>
    <row r="56" spans="1:8" ht="30" customHeight="1" thickBot="1">
      <c r="A56" s="86"/>
      <c r="B56" s="87"/>
      <c r="C56" s="88"/>
      <c r="D56" s="41"/>
      <c r="E56" s="42"/>
      <c r="F56" s="42">
        <f t="shared" ref="F56:F64" si="2">D56*E56</f>
        <v>0</v>
      </c>
    </row>
    <row r="57" spans="1:8" ht="30" customHeight="1" thickBot="1">
      <c r="A57" s="86"/>
      <c r="B57" s="87"/>
      <c r="C57" s="88"/>
      <c r="D57" s="41"/>
      <c r="E57" s="42"/>
      <c r="F57" s="42">
        <f t="shared" si="2"/>
        <v>0</v>
      </c>
    </row>
    <row r="58" spans="1:8" ht="30" customHeight="1" thickBot="1">
      <c r="A58" s="86"/>
      <c r="B58" s="87"/>
      <c r="C58" s="88"/>
      <c r="D58" s="41"/>
      <c r="E58" s="42"/>
      <c r="F58" s="42">
        <f t="shared" si="2"/>
        <v>0</v>
      </c>
    </row>
    <row r="59" spans="1:8" ht="30" customHeight="1" thickBot="1">
      <c r="A59" s="86"/>
      <c r="B59" s="87"/>
      <c r="C59" s="88"/>
      <c r="D59" s="41"/>
      <c r="E59" s="42"/>
      <c r="F59" s="42">
        <f t="shared" si="2"/>
        <v>0</v>
      </c>
    </row>
    <row r="60" spans="1:8" ht="30" customHeight="1" thickBot="1">
      <c r="A60" s="86"/>
      <c r="B60" s="87"/>
      <c r="C60" s="88"/>
      <c r="D60" s="41"/>
      <c r="E60" s="42"/>
      <c r="F60" s="42">
        <f t="shared" si="2"/>
        <v>0</v>
      </c>
    </row>
    <row r="61" spans="1:8" ht="30" customHeight="1" thickBot="1">
      <c r="A61" s="86"/>
      <c r="B61" s="87"/>
      <c r="C61" s="88"/>
      <c r="D61" s="41"/>
      <c r="E61" s="42"/>
      <c r="F61" s="42">
        <f t="shared" si="2"/>
        <v>0</v>
      </c>
    </row>
    <row r="62" spans="1:8" ht="30" customHeight="1" thickBot="1">
      <c r="A62" s="86"/>
      <c r="B62" s="87"/>
      <c r="C62" s="88"/>
      <c r="D62" s="41"/>
      <c r="E62" s="42"/>
      <c r="F62" s="42">
        <f t="shared" si="2"/>
        <v>0</v>
      </c>
    </row>
    <row r="63" spans="1:8" ht="30" customHeight="1" thickBot="1">
      <c r="A63" s="86"/>
      <c r="B63" s="87"/>
      <c r="C63" s="88"/>
      <c r="D63" s="41"/>
      <c r="E63" s="42"/>
      <c r="F63" s="42">
        <f t="shared" si="2"/>
        <v>0</v>
      </c>
    </row>
    <row r="64" spans="1:8" ht="30" customHeight="1" thickBot="1">
      <c r="A64" s="86"/>
      <c r="B64" s="87"/>
      <c r="C64" s="88"/>
      <c r="D64" s="43"/>
      <c r="E64" s="44"/>
      <c r="F64" s="42">
        <f t="shared" si="2"/>
        <v>0</v>
      </c>
    </row>
    <row r="65" spans="1:6" ht="30" customHeight="1" thickBot="1">
      <c r="A65" s="98" t="s">
        <v>27</v>
      </c>
      <c r="B65" s="99"/>
      <c r="C65" s="100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163.15</v>
      </c>
      <c r="D67" s="49"/>
      <c r="E67" s="32"/>
      <c r="F67" s="32"/>
    </row>
    <row r="68" spans="1:6" ht="15.75">
      <c r="A68" s="16"/>
    </row>
    <row r="69" spans="1:6" ht="60" customHeight="1">
      <c r="A69" s="97" t="s">
        <v>28</v>
      </c>
      <c r="B69" s="97"/>
      <c r="C69" s="97"/>
      <c r="D69" s="97"/>
      <c r="E69" s="97"/>
      <c r="F69" s="97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64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3" t="s">
        <v>3</v>
      </c>
      <c r="B5" s="83"/>
      <c r="C5" s="83"/>
      <c r="D5" s="83"/>
      <c r="E5" s="83"/>
      <c r="F5" s="83"/>
    </row>
    <row r="7" spans="1:6" ht="27">
      <c r="A7" s="83" t="s">
        <v>4</v>
      </c>
      <c r="B7" s="83"/>
      <c r="C7" s="83"/>
      <c r="D7" s="83"/>
      <c r="E7" s="83"/>
      <c r="F7" s="83"/>
    </row>
    <row r="9" spans="1:6" ht="26.25">
      <c r="A9" s="2"/>
    </row>
    <row r="11" spans="1:6" ht="15.75">
      <c r="A11" s="4" t="s">
        <v>5</v>
      </c>
      <c r="B11" s="31"/>
      <c r="C11" s="84" t="s">
        <v>82</v>
      </c>
      <c r="D11" s="84"/>
      <c r="E11" s="84"/>
      <c r="F11" s="84"/>
    </row>
    <row r="13" spans="1:6">
      <c r="A13" s="3"/>
    </row>
    <row r="15" spans="1:6" ht="18.75">
      <c r="A15" s="52" t="s">
        <v>58</v>
      </c>
      <c r="D15" s="52" t="s">
        <v>68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5" t="s">
        <v>36</v>
      </c>
      <c r="B27" s="85"/>
      <c r="C27" s="85"/>
      <c r="D27" s="85"/>
      <c r="E27" s="85"/>
      <c r="F27" s="85"/>
    </row>
    <row r="29" spans="1:6">
      <c r="A29" s="82"/>
      <c r="B29" s="82"/>
      <c r="C29" s="82"/>
      <c r="D29" s="82"/>
      <c r="E29" s="82"/>
      <c r="F29" s="82"/>
    </row>
    <row r="30" spans="1:6">
      <c r="A30" s="82"/>
      <c r="B30" s="82"/>
      <c r="C30" s="82"/>
      <c r="D30" s="82"/>
      <c r="E30" s="82"/>
      <c r="F30" s="82"/>
    </row>
    <row r="31" spans="1:6" ht="22.5">
      <c r="A31" s="89" t="s">
        <v>7</v>
      </c>
      <c r="B31" s="89"/>
      <c r="C31" s="89"/>
      <c r="D31" s="89"/>
      <c r="E31" s="89"/>
      <c r="F31" s="89"/>
    </row>
    <row r="32" spans="1:6" ht="16.5" thickBot="1">
      <c r="A32" s="5"/>
    </row>
    <row r="33" spans="1:6">
      <c r="A33" s="90" t="s">
        <v>8</v>
      </c>
      <c r="B33" s="90" t="s">
        <v>9</v>
      </c>
      <c r="C33" s="90" t="s">
        <v>10</v>
      </c>
      <c r="D33" s="90" t="s">
        <v>40</v>
      </c>
      <c r="E33" s="90" t="s">
        <v>11</v>
      </c>
      <c r="F33" s="90" t="s">
        <v>12</v>
      </c>
    </row>
    <row r="34" spans="1:6" ht="29.25" customHeight="1" thickBot="1">
      <c r="A34" s="91"/>
      <c r="B34" s="91"/>
      <c r="C34" s="91"/>
      <c r="D34" s="91"/>
      <c r="E34" s="91"/>
      <c r="F34" s="91"/>
    </row>
    <row r="35" spans="1:6" ht="30" customHeight="1" thickBot="1">
      <c r="A35" s="6" t="s">
        <v>81</v>
      </c>
      <c r="B35" s="7" t="s">
        <v>48</v>
      </c>
      <c r="C35" s="7">
        <v>1</v>
      </c>
      <c r="D35" s="7">
        <v>0.5</v>
      </c>
      <c r="E35" s="7">
        <v>403.06</v>
      </c>
      <c r="F35" s="23">
        <f t="shared" ref="F35:F44" si="0">C35*D35*E35</f>
        <v>201.53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57" t="s">
        <v>65</v>
      </c>
      <c r="E48" s="37">
        <f t="shared" si="1"/>
        <v>2.4183599999999998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</v>
      </c>
      <c r="D50" s="92">
        <f>(SUM(F35:F44)+SUM(E46:E49)+F65)*C50</f>
        <v>0</v>
      </c>
      <c r="E50" s="9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203.95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4" t="s">
        <v>23</v>
      </c>
      <c r="B55" s="95"/>
      <c r="C55" s="96"/>
      <c r="D55" s="56" t="s">
        <v>24</v>
      </c>
      <c r="E55" s="56" t="s">
        <v>25</v>
      </c>
      <c r="F55" s="56" t="s">
        <v>26</v>
      </c>
    </row>
    <row r="56" spans="1:8" ht="30" customHeight="1" thickBot="1">
      <c r="A56" s="86"/>
      <c r="B56" s="87"/>
      <c r="C56" s="88"/>
      <c r="D56" s="41"/>
      <c r="E56" s="42"/>
      <c r="F56" s="42">
        <f t="shared" ref="F56:F64" si="2">D56*E56</f>
        <v>0</v>
      </c>
    </row>
    <row r="57" spans="1:8" ht="30" customHeight="1" thickBot="1">
      <c r="A57" s="86"/>
      <c r="B57" s="87"/>
      <c r="C57" s="88"/>
      <c r="D57" s="41"/>
      <c r="E57" s="42"/>
      <c r="F57" s="42">
        <f t="shared" si="2"/>
        <v>0</v>
      </c>
    </row>
    <row r="58" spans="1:8" ht="30" customHeight="1" thickBot="1">
      <c r="A58" s="86"/>
      <c r="B58" s="87"/>
      <c r="C58" s="88"/>
      <c r="D58" s="41"/>
      <c r="E58" s="42"/>
      <c r="F58" s="42">
        <f t="shared" si="2"/>
        <v>0</v>
      </c>
    </row>
    <row r="59" spans="1:8" ht="30" customHeight="1" thickBot="1">
      <c r="A59" s="86"/>
      <c r="B59" s="87"/>
      <c r="C59" s="88"/>
      <c r="D59" s="41"/>
      <c r="E59" s="42"/>
      <c r="F59" s="42">
        <f t="shared" si="2"/>
        <v>0</v>
      </c>
    </row>
    <row r="60" spans="1:8" ht="30" customHeight="1" thickBot="1">
      <c r="A60" s="86"/>
      <c r="B60" s="87"/>
      <c r="C60" s="88"/>
      <c r="D60" s="41"/>
      <c r="E60" s="42"/>
      <c r="F60" s="42">
        <f t="shared" si="2"/>
        <v>0</v>
      </c>
    </row>
    <row r="61" spans="1:8" ht="30" customHeight="1" thickBot="1">
      <c r="A61" s="86"/>
      <c r="B61" s="87"/>
      <c r="C61" s="88"/>
      <c r="D61" s="41"/>
      <c r="E61" s="42"/>
      <c r="F61" s="42">
        <f t="shared" si="2"/>
        <v>0</v>
      </c>
    </row>
    <row r="62" spans="1:8" ht="30" customHeight="1" thickBot="1">
      <c r="A62" s="86"/>
      <c r="B62" s="87"/>
      <c r="C62" s="88"/>
      <c r="D62" s="41"/>
      <c r="E62" s="42"/>
      <c r="F62" s="42">
        <f t="shared" si="2"/>
        <v>0</v>
      </c>
    </row>
    <row r="63" spans="1:8" ht="30" customHeight="1" thickBot="1">
      <c r="A63" s="86"/>
      <c r="B63" s="87"/>
      <c r="C63" s="88"/>
      <c r="D63" s="41"/>
      <c r="E63" s="42"/>
      <c r="F63" s="42">
        <f t="shared" si="2"/>
        <v>0</v>
      </c>
    </row>
    <row r="64" spans="1:8" ht="30" customHeight="1" thickBot="1">
      <c r="A64" s="86"/>
      <c r="B64" s="87"/>
      <c r="C64" s="88"/>
      <c r="D64" s="43"/>
      <c r="E64" s="44"/>
      <c r="F64" s="42">
        <f t="shared" si="2"/>
        <v>0</v>
      </c>
    </row>
    <row r="65" spans="1:6" ht="30" customHeight="1" thickBot="1">
      <c r="A65" s="98" t="s">
        <v>27</v>
      </c>
      <c r="B65" s="99"/>
      <c r="C65" s="100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203.95</v>
      </c>
      <c r="D67" s="49"/>
      <c r="E67" s="32"/>
      <c r="F67" s="32"/>
    </row>
    <row r="68" spans="1:6" ht="15.75">
      <c r="A68" s="16"/>
    </row>
    <row r="69" spans="1:6" ht="60" customHeight="1">
      <c r="A69" s="97" t="s">
        <v>28</v>
      </c>
      <c r="B69" s="97"/>
      <c r="C69" s="97"/>
      <c r="D69" s="97"/>
      <c r="E69" s="97"/>
      <c r="F69" s="97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5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3" t="s">
        <v>3</v>
      </c>
      <c r="B5" s="83"/>
      <c r="C5" s="83"/>
      <c r="D5" s="83"/>
      <c r="E5" s="83"/>
      <c r="F5" s="83"/>
    </row>
    <row r="7" spans="1:6" ht="27">
      <c r="A7" s="83" t="s">
        <v>4</v>
      </c>
      <c r="B7" s="83"/>
      <c r="C7" s="83"/>
      <c r="D7" s="83"/>
      <c r="E7" s="83"/>
      <c r="F7" s="83"/>
    </row>
    <row r="9" spans="1:6" ht="26.25">
      <c r="A9" s="2"/>
    </row>
    <row r="11" spans="1:6" ht="15.75">
      <c r="A11" s="4" t="s">
        <v>5</v>
      </c>
      <c r="B11" s="31"/>
      <c r="C11" s="84" t="s">
        <v>84</v>
      </c>
      <c r="D11" s="84"/>
      <c r="E11" s="84"/>
      <c r="F11" s="84"/>
    </row>
    <row r="13" spans="1:6">
      <c r="A13" s="3"/>
    </row>
    <row r="15" spans="1:6" ht="18.75">
      <c r="A15" s="52" t="s">
        <v>58</v>
      </c>
      <c r="D15" s="52" t="s">
        <v>68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5" t="s">
        <v>36</v>
      </c>
      <c r="B27" s="85"/>
      <c r="C27" s="85"/>
      <c r="D27" s="85"/>
      <c r="E27" s="85"/>
      <c r="F27" s="85"/>
    </row>
    <row r="29" spans="1:6">
      <c r="A29" s="82"/>
      <c r="B29" s="82"/>
      <c r="C29" s="82"/>
      <c r="D29" s="82"/>
      <c r="E29" s="82"/>
      <c r="F29" s="82"/>
    </row>
    <row r="30" spans="1:6">
      <c r="A30" s="82"/>
      <c r="B30" s="82"/>
      <c r="C30" s="82"/>
      <c r="D30" s="82"/>
      <c r="E30" s="82"/>
      <c r="F30" s="82"/>
    </row>
    <row r="31" spans="1:6" ht="22.5">
      <c r="A31" s="89" t="s">
        <v>7</v>
      </c>
      <c r="B31" s="89"/>
      <c r="C31" s="89"/>
      <c r="D31" s="89"/>
      <c r="E31" s="89"/>
      <c r="F31" s="89"/>
    </row>
    <row r="32" spans="1:6" ht="16.5" thickBot="1">
      <c r="A32" s="5"/>
    </row>
    <row r="33" spans="1:6">
      <c r="A33" s="90" t="s">
        <v>8</v>
      </c>
      <c r="B33" s="90" t="s">
        <v>9</v>
      </c>
      <c r="C33" s="90" t="s">
        <v>10</v>
      </c>
      <c r="D33" s="90" t="s">
        <v>40</v>
      </c>
      <c r="E33" s="90" t="s">
        <v>11</v>
      </c>
      <c r="F33" s="90" t="s">
        <v>12</v>
      </c>
    </row>
    <row r="34" spans="1:6" ht="29.25" customHeight="1" thickBot="1">
      <c r="A34" s="91"/>
      <c r="B34" s="91"/>
      <c r="C34" s="91"/>
      <c r="D34" s="91"/>
      <c r="E34" s="91"/>
      <c r="F34" s="91"/>
    </row>
    <row r="35" spans="1:6" ht="30" customHeight="1" thickBot="1">
      <c r="A35" s="6" t="s">
        <v>83</v>
      </c>
      <c r="B35" s="7" t="s">
        <v>48</v>
      </c>
      <c r="C35" s="7">
        <v>1</v>
      </c>
      <c r="D35" s="7">
        <v>1</v>
      </c>
      <c r="E35" s="7">
        <v>403.06</v>
      </c>
      <c r="F35" s="23">
        <f t="shared" ref="F35:F44" si="0">C35*D35*E35</f>
        <v>403.06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57" t="s">
        <v>65</v>
      </c>
      <c r="E48" s="37">
        <f t="shared" si="1"/>
        <v>4.8367199999999997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</v>
      </c>
      <c r="D50" s="92">
        <f>(SUM(F35:F44)+SUM(E46:E49)+F65)*C50</f>
        <v>0</v>
      </c>
      <c r="E50" s="9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407.9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4" t="s">
        <v>23</v>
      </c>
      <c r="B55" s="95"/>
      <c r="C55" s="96"/>
      <c r="D55" s="58" t="s">
        <v>24</v>
      </c>
      <c r="E55" s="58" t="s">
        <v>25</v>
      </c>
      <c r="F55" s="58" t="s">
        <v>26</v>
      </c>
    </row>
    <row r="56" spans="1:8" ht="30" customHeight="1" thickBot="1">
      <c r="A56" s="86"/>
      <c r="B56" s="87"/>
      <c r="C56" s="88"/>
      <c r="D56" s="41"/>
      <c r="E56" s="42"/>
      <c r="F56" s="42">
        <f t="shared" ref="F56:F64" si="2">D56*E56</f>
        <v>0</v>
      </c>
    </row>
    <row r="57" spans="1:8" ht="30" customHeight="1" thickBot="1">
      <c r="A57" s="86"/>
      <c r="B57" s="87"/>
      <c r="C57" s="88"/>
      <c r="D57" s="41"/>
      <c r="E57" s="42"/>
      <c r="F57" s="42">
        <f t="shared" si="2"/>
        <v>0</v>
      </c>
    </row>
    <row r="58" spans="1:8" ht="30" customHeight="1" thickBot="1">
      <c r="A58" s="86"/>
      <c r="B58" s="87"/>
      <c r="C58" s="88"/>
      <c r="D58" s="41"/>
      <c r="E58" s="42"/>
      <c r="F58" s="42">
        <f t="shared" si="2"/>
        <v>0</v>
      </c>
    </row>
    <row r="59" spans="1:8" ht="30" customHeight="1" thickBot="1">
      <c r="A59" s="86"/>
      <c r="B59" s="87"/>
      <c r="C59" s="88"/>
      <c r="D59" s="41"/>
      <c r="E59" s="42"/>
      <c r="F59" s="42">
        <f t="shared" si="2"/>
        <v>0</v>
      </c>
    </row>
    <row r="60" spans="1:8" ht="30" customHeight="1" thickBot="1">
      <c r="A60" s="86"/>
      <c r="B60" s="87"/>
      <c r="C60" s="88"/>
      <c r="D60" s="41"/>
      <c r="E60" s="42"/>
      <c r="F60" s="42">
        <f t="shared" si="2"/>
        <v>0</v>
      </c>
    </row>
    <row r="61" spans="1:8" ht="30" customHeight="1" thickBot="1">
      <c r="A61" s="86"/>
      <c r="B61" s="87"/>
      <c r="C61" s="88"/>
      <c r="D61" s="41"/>
      <c r="E61" s="42"/>
      <c r="F61" s="42">
        <f t="shared" si="2"/>
        <v>0</v>
      </c>
    </row>
    <row r="62" spans="1:8" ht="30" customHeight="1" thickBot="1">
      <c r="A62" s="86"/>
      <c r="B62" s="87"/>
      <c r="C62" s="88"/>
      <c r="D62" s="41"/>
      <c r="E62" s="42"/>
      <c r="F62" s="42">
        <f t="shared" si="2"/>
        <v>0</v>
      </c>
    </row>
    <row r="63" spans="1:8" ht="30" customHeight="1" thickBot="1">
      <c r="A63" s="86"/>
      <c r="B63" s="87"/>
      <c r="C63" s="88"/>
      <c r="D63" s="41"/>
      <c r="E63" s="42"/>
      <c r="F63" s="42">
        <f t="shared" si="2"/>
        <v>0</v>
      </c>
    </row>
    <row r="64" spans="1:8" ht="30" customHeight="1" thickBot="1">
      <c r="A64" s="86"/>
      <c r="B64" s="87"/>
      <c r="C64" s="88"/>
      <c r="D64" s="43"/>
      <c r="E64" s="44"/>
      <c r="F64" s="42">
        <f t="shared" si="2"/>
        <v>0</v>
      </c>
    </row>
    <row r="65" spans="1:6" ht="30" customHeight="1" thickBot="1">
      <c r="A65" s="98" t="s">
        <v>27</v>
      </c>
      <c r="B65" s="99"/>
      <c r="C65" s="100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407.9</v>
      </c>
      <c r="D67" s="49"/>
      <c r="E67" s="32"/>
      <c r="F67" s="32"/>
    </row>
    <row r="68" spans="1:6" ht="15.75">
      <c r="A68" s="16"/>
    </row>
    <row r="69" spans="1:6" ht="60" customHeight="1">
      <c r="A69" s="97" t="s">
        <v>28</v>
      </c>
      <c r="B69" s="97"/>
      <c r="C69" s="97"/>
      <c r="D69" s="97"/>
      <c r="E69" s="97"/>
      <c r="F69" s="97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39</vt:i4>
      </vt:variant>
      <vt:variant>
        <vt:lpstr>Именованные диапазоны</vt:lpstr>
      </vt:variant>
      <vt:variant>
        <vt:i4>5</vt:i4>
      </vt:variant>
    </vt:vector>
  </HeadingPairs>
  <TitlesOfParts>
    <vt:vector size="4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2018 год</vt:lpstr>
      <vt:lpstr>Лист2</vt:lpstr>
      <vt:lpstr>Работы</vt:lpstr>
      <vt:lpstr>Ед_изм</vt:lpstr>
      <vt:lpstr>Работы!Заголовки_для_печати</vt:lpstr>
      <vt:lpstr>Материал</vt:lpstr>
      <vt:lpstr>Наим_работ</vt:lpstr>
      <vt:lpstr>Наименвание_работ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</dc:creator>
  <cp:lastModifiedBy>Виктор</cp:lastModifiedBy>
  <cp:lastPrinted>2018-12-14T01:55:57Z</cp:lastPrinted>
  <dcterms:created xsi:type="dcterms:W3CDTF">2018-09-26T08:15:46Z</dcterms:created>
  <dcterms:modified xsi:type="dcterms:W3CDTF">2019-01-16T10:17:42Z</dcterms:modified>
</cp:coreProperties>
</file>