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activeTab="5"/>
  </bookViews>
  <sheets>
    <sheet name="1" sheetId="38" r:id="rId1"/>
    <sheet name="2" sheetId="39" r:id="rId2"/>
    <sheet name="3" sheetId="40" r:id="rId3"/>
    <sheet name="2018 год" sheetId="16" r:id="rId4"/>
    <sheet name="Лист2" sheetId="29" r:id="rId5"/>
    <sheet name="Работы" sheetId="52" r:id="rId6"/>
  </sheets>
  <definedNames>
    <definedName name="Ед_изм">Лист2!$B$1:$B$8</definedName>
    <definedName name="Материал">Лист2!$C$1:$C$8</definedName>
    <definedName name="Наим_работ">Лист2!$A$1:$A$26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K3" i="52"/>
  <c r="J3"/>
  <c r="H3"/>
  <c r="G3"/>
  <c r="F3"/>
  <c r="F57" i="40"/>
  <c r="F44"/>
  <c r="F35"/>
  <c r="F36"/>
  <c r="F56" i="39"/>
  <c r="F57"/>
  <c r="F35"/>
  <c r="F36"/>
  <c r="F37"/>
  <c r="F56" i="38"/>
  <c r="F57"/>
  <c r="F44"/>
  <c r="F35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F64" i="38"/>
  <c r="F63"/>
  <c r="F62"/>
  <c r="F61"/>
  <c r="F60"/>
  <c r="F59"/>
  <c r="F58"/>
  <c r="E48"/>
  <c r="E47"/>
  <c r="E46"/>
  <c r="F43"/>
  <c r="F42"/>
  <c r="F41"/>
  <c r="F40"/>
  <c r="F39"/>
  <c r="F38"/>
  <c r="F36"/>
  <c r="I3" i="52" l="1"/>
  <c r="D39" i="16"/>
  <c r="F65" i="38"/>
  <c r="E49" i="40"/>
  <c r="D50" s="1"/>
  <c r="E49" i="39"/>
  <c r="D50" s="1"/>
  <c r="E49" i="38"/>
  <c r="D50" s="1"/>
  <c r="E51" i="40" l="1"/>
  <c r="C67" s="1"/>
  <c r="E51" i="39"/>
  <c r="C67" s="1"/>
  <c r="E51" i="38"/>
  <c r="C67" s="1"/>
  <c r="B35" i="16" l="1"/>
  <c r="C41" s="1"/>
</calcChain>
</file>

<file path=xl/sharedStrings.xml><?xml version="1.0" encoding="utf-8"?>
<sst xmlns="http://schemas.openxmlformats.org/spreadsheetml/2006/main" count="236" uniqueCount="99">
  <si>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</si>
  <si>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</si>
  <si>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</si>
  <si>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</si>
  <si>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</si>
  <si>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</si>
  <si>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</si>
  <si>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</si>
  <si>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</si>
  <si>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</si>
  <si>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</si>
  <si>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</si>
  <si>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</si>
  <si>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</si>
  <si>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</si>
  <si>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</si>
  <si>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</si>
  <si>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</si>
  <si>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</si>
  <si>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</si>
  <si>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</si>
  <si>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</si>
  <si>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</si>
  <si>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</si>
  <si>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</si>
  <si>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</si>
  <si>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</si>
  <si>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</si>
  <si>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</si>
  <si>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</si>
  <si>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</si>
  <si>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</si>
  <si>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</si>
  <si>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</si>
  <si>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</si>
  <si>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</si>
  <si>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</si>
  <si>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</si>
  <si>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</si>
  <si>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</si>
  <si>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</si>
  <si>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</si>
  <si>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</si>
  <si>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</si>
  <si>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</si>
  <si>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</si>
  <si>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</si>
  <si>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</si>
  <si>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</si>
  <si>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</si>
  <si>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</si>
  <si>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</si>
  <si>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</si>
  <si>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</si>
  <si>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</si>
  <si>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</si>
  <si>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</si>
  <si>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t>Молодежная д 3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</si>
  <si>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</si>
  <si>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</si>
  <si>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</si>
  <si>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</si>
  <si>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</si>
  <si>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</si>
  <si>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Кирова д 6</t>
  </si>
  <si>
    <t>R</t>
  </si>
  <si>
    <t>Закрытие ЦО</t>
  </si>
  <si>
    <t>элев</t>
  </si>
  <si>
    <t>Закрытие ГВС</t>
  </si>
  <si>
    <t>Открытие ГВС после испытаний</t>
  </si>
  <si>
    <t>Осмотр трубопровода ХВС</t>
  </si>
  <si>
    <t>Прочистка аэратора смесителя</t>
  </si>
  <si>
    <t>Прочистка канализации</t>
  </si>
  <si>
    <t>пог.м</t>
  </si>
  <si>
    <t>Снятие показаний ХВС</t>
  </si>
  <si>
    <t>Уборка подвального помещения, вынос мусора</t>
  </si>
  <si>
    <t>Установка информационной доски в подъезде</t>
  </si>
  <si>
    <t>саморез</t>
  </si>
  <si>
    <t>дюбель</t>
  </si>
  <si>
    <t>Уборка подвала</t>
  </si>
  <si>
    <t>Вывоз мусора</t>
  </si>
  <si>
    <t>рейс</t>
  </si>
  <si>
    <t>Привоз песка для дворника</t>
  </si>
  <si>
    <t>Демонтаж сгоревшего люминесентного светильника Крепеж б/у рабочего люминесцентного светильника Монтаж и подключение его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</si>
  <si>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_18__</t>
    </r>
    <r>
      <rPr>
        <sz val="12"/>
        <color theme="1"/>
        <rFont val="Times New Roman"/>
        <family val="1"/>
        <charset val="204"/>
      </rPr>
      <t>»      октябрь 2018г.</t>
    </r>
  </si>
  <si>
    <t>Кирова д 6 2 подъезд 1 этаж</t>
  </si>
  <si>
    <t>Врезка петли на подвальную дверь</t>
  </si>
  <si>
    <t>петля</t>
  </si>
  <si>
    <t>мешок</t>
  </si>
  <si>
    <t>Уборка подвального помещения</t>
  </si>
  <si>
    <t>Вывоз мусора на помойку</t>
  </si>
  <si>
    <t>Запуск отопления</t>
  </si>
  <si>
    <t>пружина</t>
  </si>
  <si>
    <t>Подгонка ремонт дверей установка пружин</t>
  </si>
  <si>
    <t>Коэффициенты</t>
  </si>
  <si>
    <t>накладные расходы 20%</t>
  </si>
  <si>
    <t>ИТОГО трудозатрат</t>
  </si>
  <si>
    <t>Материалы</t>
  </si>
  <si>
    <t>Всего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</si>
</sst>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0" borderId="2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58" zoomScaleNormal="100" workbookViewId="0">
      <selection activeCell="A37" sqref="A37:XFD37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59" t="s">
        <v>3</v>
      </c>
      <c r="B5" s="59"/>
      <c r="C5" s="59"/>
      <c r="D5" s="59"/>
      <c r="E5" s="59"/>
      <c r="F5" s="59"/>
    </row>
    <row r="7" spans="1:6" ht="27">
      <c r="A7" s="59" t="s">
        <v>4</v>
      </c>
      <c r="B7" s="59"/>
      <c r="C7" s="59"/>
      <c r="D7" s="59"/>
      <c r="E7" s="59"/>
      <c r="F7" s="59"/>
    </row>
    <row r="9" spans="1:6" ht="26.25">
      <c r="A9" s="2"/>
    </row>
    <row r="11" spans="1:6" ht="15.75">
      <c r="A11" s="4" t="s">
        <v>5</v>
      </c>
      <c r="B11" s="30"/>
      <c r="C11" s="60" t="s">
        <v>84</v>
      </c>
      <c r="D11" s="60"/>
      <c r="E11" s="60"/>
      <c r="F11" s="60"/>
    </row>
    <row r="13" spans="1:6">
      <c r="A13" s="3"/>
    </row>
    <row r="15" spans="1:6" ht="18.75">
      <c r="A15" s="51" t="s">
        <v>56</v>
      </c>
      <c r="D15" s="51" t="s">
        <v>85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1" t="s">
        <v>36</v>
      </c>
      <c r="B27" s="61"/>
      <c r="C27" s="61"/>
      <c r="D27" s="61"/>
      <c r="E27" s="61"/>
      <c r="F27" s="61"/>
    </row>
    <row r="29" spans="1:6">
      <c r="A29" s="58"/>
      <c r="B29" s="58"/>
      <c r="C29" s="58"/>
      <c r="D29" s="58"/>
      <c r="E29" s="58"/>
      <c r="F29" s="58"/>
    </row>
    <row r="30" spans="1:6">
      <c r="A30" s="58"/>
      <c r="B30" s="58"/>
      <c r="C30" s="58"/>
      <c r="D30" s="58"/>
      <c r="E30" s="58"/>
      <c r="F30" s="58"/>
    </row>
    <row r="31" spans="1:6" ht="22.5">
      <c r="A31" s="65" t="s">
        <v>7</v>
      </c>
      <c r="B31" s="65"/>
      <c r="C31" s="65"/>
      <c r="D31" s="65"/>
      <c r="E31" s="65"/>
      <c r="F31" s="65"/>
    </row>
    <row r="32" spans="1:6" ht="16.5" thickBot="1">
      <c r="A32" s="5"/>
    </row>
    <row r="33" spans="1:6">
      <c r="A33" s="66" t="s">
        <v>8</v>
      </c>
      <c r="B33" s="66" t="s">
        <v>9</v>
      </c>
      <c r="C33" s="66" t="s">
        <v>10</v>
      </c>
      <c r="D33" s="66" t="s">
        <v>40</v>
      </c>
      <c r="E33" s="66" t="s">
        <v>11</v>
      </c>
      <c r="F33" s="66" t="s">
        <v>12</v>
      </c>
    </row>
    <row r="34" spans="1:6" ht="29.25" customHeight="1" thickBot="1">
      <c r="A34" s="67"/>
      <c r="B34" s="67"/>
      <c r="C34" s="67"/>
      <c r="D34" s="67"/>
      <c r="E34" s="67"/>
      <c r="F34" s="67"/>
    </row>
    <row r="35" spans="1:6" ht="69" customHeight="1" thickBot="1">
      <c r="A35" s="6" t="s">
        <v>83</v>
      </c>
      <c r="B35" s="7" t="s">
        <v>62</v>
      </c>
      <c r="C35" s="7">
        <v>8</v>
      </c>
      <c r="D35" s="7">
        <v>1</v>
      </c>
      <c r="E35" s="7">
        <v>278.33</v>
      </c>
      <c r="F35" s="22">
        <f t="shared" ref="F35:F44" si="0">C35*D35*E35</f>
        <v>2226.64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/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>IF(ISBLANK(D47),0,(C47/100)*SUM(F33:F42))</f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 t="s">
        <v>65</v>
      </c>
      <c r="E48" s="36">
        <f>IF(ISBLANK(D48),0,(C48/100)*SUM(F34:F43))</f>
        <v>26.71968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68">
        <f>(SUM(F35:F44)+SUM(E46:E49)+F65)*C50</f>
        <v>0</v>
      </c>
      <c r="E50" s="6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2253.3599999999997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0" t="s">
        <v>23</v>
      </c>
      <c r="B55" s="71"/>
      <c r="C55" s="7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2"/>
      <c r="B56" s="63"/>
      <c r="C56" s="64"/>
      <c r="D56" s="40"/>
      <c r="E56" s="41"/>
      <c r="F56" s="41">
        <f t="shared" ref="F56:F64" si="1">D56*E56</f>
        <v>0</v>
      </c>
    </row>
    <row r="57" spans="1:8" ht="30" customHeight="1" thickBot="1">
      <c r="A57" s="62"/>
      <c r="B57" s="63"/>
      <c r="C57" s="64"/>
      <c r="D57" s="40"/>
      <c r="E57" s="41"/>
      <c r="F57" s="41">
        <f t="shared" si="1"/>
        <v>0</v>
      </c>
    </row>
    <row r="58" spans="1:8" ht="30" customHeight="1" thickBot="1">
      <c r="A58" s="62"/>
      <c r="B58" s="63"/>
      <c r="C58" s="64"/>
      <c r="D58" s="40"/>
      <c r="E58" s="41"/>
      <c r="F58" s="41">
        <f t="shared" si="1"/>
        <v>0</v>
      </c>
    </row>
    <row r="59" spans="1:8" ht="30" customHeight="1" thickBot="1">
      <c r="A59" s="62"/>
      <c r="B59" s="63"/>
      <c r="C59" s="64"/>
      <c r="D59" s="40"/>
      <c r="E59" s="41"/>
      <c r="F59" s="41">
        <f t="shared" si="1"/>
        <v>0</v>
      </c>
    </row>
    <row r="60" spans="1:8" ht="30" customHeight="1" thickBot="1">
      <c r="A60" s="62"/>
      <c r="B60" s="63"/>
      <c r="C60" s="64"/>
      <c r="D60" s="40"/>
      <c r="E60" s="41"/>
      <c r="F60" s="41">
        <f t="shared" si="1"/>
        <v>0</v>
      </c>
    </row>
    <row r="61" spans="1:8" ht="30" customHeight="1" thickBot="1">
      <c r="A61" s="62"/>
      <c r="B61" s="63"/>
      <c r="C61" s="64"/>
      <c r="D61" s="40"/>
      <c r="E61" s="41"/>
      <c r="F61" s="41">
        <f t="shared" si="1"/>
        <v>0</v>
      </c>
    </row>
    <row r="62" spans="1:8" ht="30" customHeight="1" thickBot="1">
      <c r="A62" s="62"/>
      <c r="B62" s="63"/>
      <c r="C62" s="64"/>
      <c r="D62" s="40"/>
      <c r="E62" s="41"/>
      <c r="F62" s="41">
        <f t="shared" si="1"/>
        <v>0</v>
      </c>
    </row>
    <row r="63" spans="1:8" ht="30" customHeight="1" thickBot="1">
      <c r="A63" s="62"/>
      <c r="B63" s="63"/>
      <c r="C63" s="64"/>
      <c r="D63" s="40"/>
      <c r="E63" s="41"/>
      <c r="F63" s="41">
        <f t="shared" si="1"/>
        <v>0</v>
      </c>
    </row>
    <row r="64" spans="1:8" ht="30" customHeight="1" thickBot="1">
      <c r="A64" s="62"/>
      <c r="B64" s="63"/>
      <c r="C64" s="64"/>
      <c r="D64" s="42"/>
      <c r="E64" s="43"/>
      <c r="F64" s="41">
        <f t="shared" si="1"/>
        <v>0</v>
      </c>
    </row>
    <row r="65" spans="1:6" ht="30" customHeight="1" thickBot="1">
      <c r="A65" s="74" t="s">
        <v>27</v>
      </c>
      <c r="B65" s="75"/>
      <c r="C65" s="7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2253.3599999999997</v>
      </c>
      <c r="D67" s="48"/>
      <c r="E67" s="31"/>
      <c r="F67" s="31"/>
    </row>
    <row r="68" spans="1:6" ht="15.75">
      <c r="A68" s="15"/>
    </row>
    <row r="69" spans="1:6" ht="60" customHeight="1">
      <c r="A69" s="73" t="s">
        <v>28</v>
      </c>
      <c r="B69" s="73"/>
      <c r="C69" s="73"/>
      <c r="D69" s="73"/>
      <c r="E69" s="73"/>
      <c r="F69" s="7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7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59" t="s">
        <v>3</v>
      </c>
      <c r="B5" s="59"/>
      <c r="C5" s="59"/>
      <c r="D5" s="59"/>
      <c r="E5" s="59"/>
      <c r="F5" s="59"/>
    </row>
    <row r="7" spans="1:6" ht="27">
      <c r="A7" s="59" t="s">
        <v>4</v>
      </c>
      <c r="B7" s="59"/>
      <c r="C7" s="59"/>
      <c r="D7" s="59"/>
      <c r="E7" s="59"/>
      <c r="F7" s="59"/>
    </row>
    <row r="9" spans="1:6" ht="26.25">
      <c r="A9" s="2"/>
    </row>
    <row r="11" spans="1:6" ht="15.75">
      <c r="A11" s="4" t="s">
        <v>5</v>
      </c>
      <c r="B11" s="30"/>
      <c r="C11" s="60" t="s">
        <v>58</v>
      </c>
      <c r="D11" s="60"/>
      <c r="E11" s="60"/>
      <c r="F11" s="60"/>
    </row>
    <row r="13" spans="1:6">
      <c r="A13" s="3"/>
    </row>
    <row r="15" spans="1:6" ht="18.75">
      <c r="A15" s="51" t="s">
        <v>56</v>
      </c>
      <c r="D15" s="51"/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1" t="s">
        <v>36</v>
      </c>
      <c r="B27" s="61"/>
      <c r="C27" s="61"/>
      <c r="D27" s="61"/>
      <c r="E27" s="61"/>
      <c r="F27" s="61"/>
    </row>
    <row r="29" spans="1:6">
      <c r="A29" s="58"/>
      <c r="B29" s="58"/>
      <c r="C29" s="58"/>
      <c r="D29" s="58"/>
      <c r="E29" s="58"/>
      <c r="F29" s="58"/>
    </row>
    <row r="30" spans="1:6">
      <c r="A30" s="58"/>
      <c r="B30" s="58"/>
      <c r="C30" s="58"/>
      <c r="D30" s="58"/>
      <c r="E30" s="58"/>
      <c r="F30" s="58"/>
    </row>
    <row r="31" spans="1:6" ht="22.5">
      <c r="A31" s="65" t="s">
        <v>7</v>
      </c>
      <c r="B31" s="65"/>
      <c r="C31" s="65"/>
      <c r="D31" s="65"/>
      <c r="E31" s="65"/>
      <c r="F31" s="65"/>
    </row>
    <row r="32" spans="1:6" ht="16.5" thickBot="1">
      <c r="A32" s="5"/>
    </row>
    <row r="33" spans="1:6">
      <c r="A33" s="66" t="s">
        <v>8</v>
      </c>
      <c r="B33" s="66" t="s">
        <v>9</v>
      </c>
      <c r="C33" s="66" t="s">
        <v>10</v>
      </c>
      <c r="D33" s="66" t="s">
        <v>40</v>
      </c>
      <c r="E33" s="66" t="s">
        <v>11</v>
      </c>
      <c r="F33" s="66" t="s">
        <v>12</v>
      </c>
    </row>
    <row r="34" spans="1:6" ht="29.25" customHeight="1" thickBot="1">
      <c r="A34" s="67"/>
      <c r="B34" s="67"/>
      <c r="C34" s="67"/>
      <c r="D34" s="67"/>
      <c r="E34" s="67"/>
      <c r="F34" s="67"/>
    </row>
    <row r="35" spans="1:6" ht="30" customHeight="1" thickBot="1">
      <c r="A35" s="6"/>
      <c r="B35" s="7"/>
      <c r="C35" s="7"/>
      <c r="D35" s="7"/>
      <c r="E35" s="7"/>
      <c r="F35" s="22">
        <f t="shared" ref="F35:F43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68">
        <f>(SUM(F35:F44)+SUM(E46:E49)+F65)*C50</f>
        <v>0</v>
      </c>
      <c r="E50" s="6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0" t="s">
        <v>23</v>
      </c>
      <c r="B55" s="71"/>
      <c r="C55" s="7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2"/>
      <c r="B56" s="63"/>
      <c r="C56" s="64"/>
      <c r="D56" s="40"/>
      <c r="E56" s="41"/>
      <c r="F56" s="41">
        <f t="shared" ref="F56:F64" si="2">D56*E56</f>
        <v>0</v>
      </c>
    </row>
    <row r="57" spans="1:8" ht="30" customHeight="1" thickBot="1">
      <c r="A57" s="62"/>
      <c r="B57" s="63"/>
      <c r="C57" s="64"/>
      <c r="D57" s="40"/>
      <c r="E57" s="41"/>
      <c r="F57" s="41">
        <f t="shared" si="2"/>
        <v>0</v>
      </c>
    </row>
    <row r="58" spans="1:8" ht="30" customHeight="1" thickBot="1">
      <c r="A58" s="62"/>
      <c r="B58" s="63"/>
      <c r="C58" s="64"/>
      <c r="D58" s="40"/>
      <c r="E58" s="41"/>
      <c r="F58" s="41">
        <f t="shared" si="2"/>
        <v>0</v>
      </c>
    </row>
    <row r="59" spans="1:8" ht="30" customHeight="1" thickBot="1">
      <c r="A59" s="62"/>
      <c r="B59" s="63"/>
      <c r="C59" s="64"/>
      <c r="D59" s="40"/>
      <c r="E59" s="41"/>
      <c r="F59" s="41">
        <f t="shared" si="2"/>
        <v>0</v>
      </c>
    </row>
    <row r="60" spans="1:8" ht="30" customHeight="1" thickBot="1">
      <c r="A60" s="62"/>
      <c r="B60" s="63"/>
      <c r="C60" s="64"/>
      <c r="D60" s="40"/>
      <c r="E60" s="41"/>
      <c r="F60" s="41">
        <f t="shared" si="2"/>
        <v>0</v>
      </c>
    </row>
    <row r="61" spans="1:8" ht="30" customHeight="1" thickBot="1">
      <c r="A61" s="62"/>
      <c r="B61" s="63"/>
      <c r="C61" s="64"/>
      <c r="D61" s="40"/>
      <c r="E61" s="41"/>
      <c r="F61" s="41">
        <f t="shared" si="2"/>
        <v>0</v>
      </c>
    </row>
    <row r="62" spans="1:8" ht="30" customHeight="1" thickBot="1">
      <c r="A62" s="62"/>
      <c r="B62" s="63"/>
      <c r="C62" s="64"/>
      <c r="D62" s="40"/>
      <c r="E62" s="41"/>
      <c r="F62" s="41">
        <f t="shared" si="2"/>
        <v>0</v>
      </c>
    </row>
    <row r="63" spans="1:8" ht="30" customHeight="1" thickBot="1">
      <c r="A63" s="62"/>
      <c r="B63" s="63"/>
      <c r="C63" s="64"/>
      <c r="D63" s="40"/>
      <c r="E63" s="41"/>
      <c r="F63" s="41">
        <f t="shared" si="2"/>
        <v>0</v>
      </c>
    </row>
    <row r="64" spans="1:8" ht="30" customHeight="1" thickBot="1">
      <c r="A64" s="62"/>
      <c r="B64" s="63"/>
      <c r="C64" s="64"/>
      <c r="D64" s="42"/>
      <c r="E64" s="43"/>
      <c r="F64" s="41">
        <f t="shared" si="2"/>
        <v>0</v>
      </c>
    </row>
    <row r="65" spans="1:6" ht="30" customHeight="1" thickBot="1">
      <c r="A65" s="74" t="s">
        <v>27</v>
      </c>
      <c r="B65" s="75"/>
      <c r="C65" s="7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73" t="s">
        <v>28</v>
      </c>
      <c r="B69" s="73"/>
      <c r="C69" s="73"/>
      <c r="D69" s="73"/>
      <c r="E69" s="73"/>
      <c r="F69" s="7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59" t="s">
        <v>3</v>
      </c>
      <c r="B5" s="59"/>
      <c r="C5" s="59"/>
      <c r="D5" s="59"/>
      <c r="E5" s="59"/>
      <c r="F5" s="59"/>
    </row>
    <row r="7" spans="1:6" ht="27">
      <c r="A7" s="59" t="s">
        <v>4</v>
      </c>
      <c r="B7" s="59"/>
      <c r="C7" s="59"/>
      <c r="D7" s="59"/>
      <c r="E7" s="59"/>
      <c r="F7" s="59"/>
    </row>
    <row r="9" spans="1:6" ht="26.25">
      <c r="A9" s="2"/>
    </row>
    <row r="11" spans="1:6" ht="15.75">
      <c r="A11" s="4" t="s">
        <v>5</v>
      </c>
      <c r="B11" s="30"/>
      <c r="C11" s="60" t="s">
        <v>59</v>
      </c>
      <c r="D11" s="60"/>
      <c r="E11" s="60"/>
      <c r="F11" s="60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1" t="s">
        <v>36</v>
      </c>
      <c r="B27" s="61"/>
      <c r="C27" s="61"/>
      <c r="D27" s="61"/>
      <c r="E27" s="61"/>
      <c r="F27" s="61"/>
    </row>
    <row r="29" spans="1:6">
      <c r="A29" s="58"/>
      <c r="B29" s="58"/>
      <c r="C29" s="58"/>
      <c r="D29" s="58"/>
      <c r="E29" s="58"/>
      <c r="F29" s="58"/>
    </row>
    <row r="30" spans="1:6">
      <c r="A30" s="58"/>
      <c r="B30" s="58"/>
      <c r="C30" s="58"/>
      <c r="D30" s="58"/>
      <c r="E30" s="58"/>
      <c r="F30" s="58"/>
    </row>
    <row r="31" spans="1:6" ht="22.5">
      <c r="A31" s="65" t="s">
        <v>7</v>
      </c>
      <c r="B31" s="65"/>
      <c r="C31" s="65"/>
      <c r="D31" s="65"/>
      <c r="E31" s="65"/>
      <c r="F31" s="65"/>
    </row>
    <row r="32" spans="1:6" ht="16.5" thickBot="1">
      <c r="A32" s="5"/>
    </row>
    <row r="33" spans="1:6">
      <c r="A33" s="66" t="s">
        <v>8</v>
      </c>
      <c r="B33" s="66" t="s">
        <v>9</v>
      </c>
      <c r="C33" s="66" t="s">
        <v>10</v>
      </c>
      <c r="D33" s="66" t="s">
        <v>40</v>
      </c>
      <c r="E33" s="66" t="s">
        <v>11</v>
      </c>
      <c r="F33" s="66" t="s">
        <v>12</v>
      </c>
    </row>
    <row r="34" spans="1:6" ht="29.25" customHeight="1" thickBot="1">
      <c r="A34" s="67"/>
      <c r="B34" s="67"/>
      <c r="C34" s="67"/>
      <c r="D34" s="67"/>
      <c r="E34" s="67"/>
      <c r="F34" s="67"/>
    </row>
    <row r="35" spans="1:6" ht="30" customHeight="1" thickBot="1">
      <c r="A35" s="6"/>
      <c r="B35" s="7"/>
      <c r="C35" s="7"/>
      <c r="D35" s="7"/>
      <c r="E35" s="7"/>
      <c r="F35" s="22">
        <f t="shared" ref="F35:F44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68">
        <f>(SUM(F35:F44)+SUM(E46:E49)+F65)*C50</f>
        <v>0</v>
      </c>
      <c r="E50" s="6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0" t="s">
        <v>23</v>
      </c>
      <c r="B55" s="71"/>
      <c r="C55" s="7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62"/>
      <c r="B56" s="63"/>
      <c r="C56" s="64"/>
      <c r="D56" s="40"/>
      <c r="E56" s="41"/>
      <c r="F56" s="41"/>
    </row>
    <row r="57" spans="1:8" ht="30" customHeight="1" thickBot="1">
      <c r="A57" s="62"/>
      <c r="B57" s="63"/>
      <c r="C57" s="64"/>
      <c r="D57" s="40"/>
      <c r="E57" s="41"/>
      <c r="F57" s="41">
        <f t="shared" ref="F57:F64" si="2">D57*E57</f>
        <v>0</v>
      </c>
    </row>
    <row r="58" spans="1:8" ht="30" customHeight="1" thickBot="1">
      <c r="A58" s="62"/>
      <c r="B58" s="63"/>
      <c r="C58" s="64"/>
      <c r="D58" s="40"/>
      <c r="E58" s="41"/>
      <c r="F58" s="41">
        <f t="shared" si="2"/>
        <v>0</v>
      </c>
    </row>
    <row r="59" spans="1:8" ht="30" customHeight="1" thickBot="1">
      <c r="A59" s="62"/>
      <c r="B59" s="63"/>
      <c r="C59" s="64"/>
      <c r="D59" s="40"/>
      <c r="E59" s="41"/>
      <c r="F59" s="41">
        <f t="shared" si="2"/>
        <v>0</v>
      </c>
    </row>
    <row r="60" spans="1:8" ht="30" customHeight="1" thickBot="1">
      <c r="A60" s="62"/>
      <c r="B60" s="63"/>
      <c r="C60" s="64"/>
      <c r="D60" s="40"/>
      <c r="E60" s="41"/>
      <c r="F60" s="41">
        <f t="shared" si="2"/>
        <v>0</v>
      </c>
    </row>
    <row r="61" spans="1:8" ht="30" customHeight="1" thickBot="1">
      <c r="A61" s="62"/>
      <c r="B61" s="63"/>
      <c r="C61" s="64"/>
      <c r="D61" s="40"/>
      <c r="E61" s="41"/>
      <c r="F61" s="41">
        <f t="shared" si="2"/>
        <v>0</v>
      </c>
    </row>
    <row r="62" spans="1:8" ht="30" customHeight="1" thickBot="1">
      <c r="A62" s="62"/>
      <c r="B62" s="63"/>
      <c r="C62" s="64"/>
      <c r="D62" s="40"/>
      <c r="E62" s="41"/>
      <c r="F62" s="41">
        <f t="shared" si="2"/>
        <v>0</v>
      </c>
    </row>
    <row r="63" spans="1:8" ht="30" customHeight="1" thickBot="1">
      <c r="A63" s="62"/>
      <c r="B63" s="63"/>
      <c r="C63" s="64"/>
      <c r="D63" s="40"/>
      <c r="E63" s="41"/>
      <c r="F63" s="41">
        <f t="shared" si="2"/>
        <v>0</v>
      </c>
    </row>
    <row r="64" spans="1:8" ht="30" customHeight="1" thickBot="1">
      <c r="A64" s="62"/>
      <c r="B64" s="63"/>
      <c r="C64" s="64"/>
      <c r="D64" s="42"/>
      <c r="E64" s="43"/>
      <c r="F64" s="41">
        <f t="shared" si="2"/>
        <v>0</v>
      </c>
    </row>
    <row r="65" spans="1:6" ht="30" customHeight="1" thickBot="1">
      <c r="A65" s="74" t="s">
        <v>27</v>
      </c>
      <c r="B65" s="75"/>
      <c r="C65" s="76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73" t="s">
        <v>28</v>
      </c>
      <c r="B69" s="73"/>
      <c r="C69" s="73"/>
      <c r="D69" s="73"/>
      <c r="E69" s="73"/>
      <c r="F69" s="73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69:F69"/>
    <mergeCell ref="A60:C60"/>
    <mergeCell ref="A61:C61"/>
    <mergeCell ref="A62:C62"/>
    <mergeCell ref="A63:C63"/>
    <mergeCell ref="A64:C64"/>
    <mergeCell ref="A65:C65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30:F30"/>
    <mergeCell ref="A5:F5"/>
    <mergeCell ref="A7:F7"/>
    <mergeCell ref="C11:F11"/>
    <mergeCell ref="A27:F27"/>
    <mergeCell ref="A29:F29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topLeftCell="A31" zoomScaleNormal="100" workbookViewId="0">
      <selection activeCell="B35" sqref="B35"/>
    </sheetView>
  </sheetViews>
  <sheetFormatPr defaultRowHeight="15"/>
  <cols>
    <col min="1" max="1" width="42" customWidth="1"/>
    <col min="2" max="2" width="16.7109375" customWidth="1"/>
    <col min="3" max="4" width="17.5703125" customWidth="1"/>
    <col min="5" max="5" width="19" customWidth="1"/>
    <col min="6" max="6" width="13.140625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59" t="s">
        <v>3</v>
      </c>
      <c r="B5" s="59"/>
      <c r="C5" s="59"/>
      <c r="D5" s="59"/>
      <c r="E5" s="59"/>
      <c r="F5" s="59"/>
    </row>
    <row r="7" spans="1:6" ht="27">
      <c r="A7" s="59" t="s">
        <v>4</v>
      </c>
      <c r="B7" s="59"/>
      <c r="C7" s="59"/>
      <c r="D7" s="59"/>
      <c r="E7" s="59"/>
      <c r="F7" s="59"/>
    </row>
    <row r="9" spans="1:6" ht="26.25">
      <c r="A9" s="2"/>
    </row>
    <row r="11" spans="1:6" ht="15.75">
      <c r="A11" s="4" t="s">
        <v>5</v>
      </c>
      <c r="B11" s="30"/>
      <c r="C11" s="60" t="s">
        <v>59</v>
      </c>
      <c r="D11" s="60"/>
      <c r="E11" s="60"/>
      <c r="F11" s="60"/>
    </row>
    <row r="13" spans="1:6">
      <c r="A13" s="3"/>
    </row>
    <row r="15" spans="1:6" ht="18.75">
      <c r="A15" s="51" t="s">
        <v>56</v>
      </c>
      <c r="D15" s="51" t="s">
        <v>57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61" t="s">
        <v>36</v>
      </c>
      <c r="B27" s="61"/>
      <c r="C27" s="61"/>
      <c r="D27" s="61"/>
      <c r="E27" s="61"/>
      <c r="F27" s="61"/>
    </row>
    <row r="29" spans="1:6">
      <c r="A29" s="58"/>
      <c r="B29" s="58"/>
      <c r="C29" s="58"/>
      <c r="D29" s="58"/>
      <c r="E29" s="58"/>
      <c r="F29" s="58"/>
    </row>
    <row r="30" spans="1:6">
      <c r="A30" s="58"/>
      <c r="B30" s="58"/>
      <c r="C30" s="58"/>
      <c r="D30" s="58"/>
      <c r="E30" s="58"/>
      <c r="F30" s="58"/>
    </row>
    <row r="31" spans="1:6" ht="22.5">
      <c r="A31" s="65" t="s">
        <v>7</v>
      </c>
      <c r="B31" s="65"/>
      <c r="C31" s="65"/>
      <c r="D31" s="65"/>
      <c r="E31" s="65"/>
      <c r="F31" s="65"/>
    </row>
    <row r="32" spans="1:6" ht="16.5" thickBot="1">
      <c r="A32" s="5"/>
    </row>
    <row r="33" spans="1:6" ht="24" customHeight="1">
      <c r="A33" s="78" t="s">
        <v>8</v>
      </c>
      <c r="B33" s="80" t="s">
        <v>12</v>
      </c>
      <c r="C33" s="77"/>
      <c r="D33" s="77"/>
      <c r="E33" s="77"/>
    </row>
    <row r="34" spans="1:6" ht="15.75" thickBot="1">
      <c r="A34" s="79"/>
      <c r="B34" s="81"/>
      <c r="C34" s="77"/>
      <c r="D34" s="77"/>
      <c r="E34" s="77"/>
    </row>
    <row r="35" spans="1:6" ht="30" customHeight="1" thickBot="1">
      <c r="A35" s="13" t="s">
        <v>41</v>
      </c>
      <c r="B35" s="24">
        <f>SUM('1:3'!E51)</f>
        <v>2253.3599999999997</v>
      </c>
      <c r="C35" s="23"/>
      <c r="D35" s="55"/>
      <c r="E35" s="23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74" t="s">
        <v>42</v>
      </c>
      <c r="B39" s="75"/>
      <c r="C39" s="75"/>
      <c r="D39" s="24">
        <f>SUM('1:3'!F65)</f>
        <v>0</v>
      </c>
      <c r="E39" s="25"/>
    </row>
    <row r="40" spans="1:6" ht="15.75">
      <c r="A40" s="15"/>
    </row>
    <row r="41" spans="1:6" ht="16.5" thickBot="1">
      <c r="A41" s="8" t="s">
        <v>37</v>
      </c>
      <c r="B41" s="19"/>
      <c r="C41" s="24">
        <f>B35+D39</f>
        <v>2253.3599999999997</v>
      </c>
      <c r="D41" s="19"/>
      <c r="E41" s="19"/>
      <c r="F41" s="19"/>
    </row>
    <row r="42" spans="1:6" ht="15.75">
      <c r="A42" s="15"/>
    </row>
    <row r="43" spans="1:6" ht="60" customHeight="1">
      <c r="A43" s="73" t="s">
        <v>28</v>
      </c>
      <c r="B43" s="73"/>
      <c r="C43" s="73"/>
      <c r="D43" s="73"/>
      <c r="E43" s="73"/>
      <c r="F43" s="73"/>
    </row>
    <row r="44" spans="1:6" ht="15.75">
      <c r="A44" s="20" t="s">
        <v>29</v>
      </c>
    </row>
    <row r="45" spans="1:6" ht="15.75">
      <c r="A45" s="15"/>
    </row>
    <row r="46" spans="1:6" ht="15.75">
      <c r="A46" s="15"/>
    </row>
    <row r="47" spans="1:6" ht="15.75">
      <c r="A47" s="15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5" t="s">
        <v>31</v>
      </c>
      <c r="D51" s="15" t="s">
        <v>32</v>
      </c>
    </row>
    <row r="52" spans="1:5" ht="15.75">
      <c r="A52" s="15" t="s">
        <v>38</v>
      </c>
      <c r="B52" s="15" t="s">
        <v>33</v>
      </c>
      <c r="D52" s="15" t="s">
        <v>38</v>
      </c>
      <c r="E52" s="15"/>
    </row>
    <row r="53" spans="1:5" ht="15.75">
      <c r="A53" s="15"/>
    </row>
    <row r="54" spans="1:5" ht="15.75">
      <c r="A54" s="15"/>
    </row>
  </sheetData>
  <mergeCells count="14"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  <mergeCell ref="A5:F5"/>
    <mergeCell ref="A7:F7"/>
    <mergeCell ref="C11:F11"/>
    <mergeCell ref="A27:F27"/>
    <mergeCell ref="A31:F31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13" sqref="C1:C1048576"/>
    </sheetView>
  </sheetViews>
  <sheetFormatPr defaultRowHeight="15"/>
  <cols>
    <col min="1" max="1" width="48.5703125" style="53" bestFit="1" customWidth="1"/>
    <col min="2" max="2" width="6.140625" bestFit="1" customWidth="1"/>
    <col min="3" max="3" width="19.5703125" bestFit="1" customWidth="1"/>
  </cols>
  <sheetData>
    <row r="1" spans="1:3">
      <c r="A1" s="53" t="s">
        <v>86</v>
      </c>
      <c r="B1" t="s">
        <v>49</v>
      </c>
      <c r="C1" t="s">
        <v>78</v>
      </c>
    </row>
    <row r="2" spans="1:3">
      <c r="A2" s="53" t="s">
        <v>80</v>
      </c>
      <c r="B2" t="s">
        <v>50</v>
      </c>
      <c r="C2" t="s">
        <v>53</v>
      </c>
    </row>
    <row r="3" spans="1:3">
      <c r="A3" s="53" t="s">
        <v>90</v>
      </c>
      <c r="B3" t="s">
        <v>73</v>
      </c>
      <c r="C3" t="s">
        <v>88</v>
      </c>
    </row>
    <row r="4" spans="1:3" ht="60">
      <c r="A4" s="53" t="s">
        <v>83</v>
      </c>
      <c r="B4" t="s">
        <v>81</v>
      </c>
      <c r="C4" t="s">
        <v>87</v>
      </c>
    </row>
    <row r="5" spans="1:3">
      <c r="A5" s="53" t="s">
        <v>68</v>
      </c>
      <c r="B5" t="s">
        <v>62</v>
      </c>
      <c r="C5" t="s">
        <v>92</v>
      </c>
    </row>
    <row r="6" spans="1:3">
      <c r="A6" s="53" t="s">
        <v>66</v>
      </c>
      <c r="B6" t="s">
        <v>48</v>
      </c>
      <c r="C6" t="s">
        <v>77</v>
      </c>
    </row>
    <row r="7" spans="1:3">
      <c r="A7" s="53" t="s">
        <v>91</v>
      </c>
      <c r="B7" t="s">
        <v>67</v>
      </c>
      <c r="C7" t="s">
        <v>52</v>
      </c>
    </row>
    <row r="8" spans="1:3">
      <c r="A8" s="53" t="s">
        <v>60</v>
      </c>
    </row>
    <row r="9" spans="1:3">
      <c r="A9" s="53" t="s">
        <v>70</v>
      </c>
    </row>
    <row r="10" spans="1:3">
      <c r="A10" s="53" t="s">
        <v>69</v>
      </c>
    </row>
    <row r="11" spans="1:3">
      <c r="A11" s="53" t="s">
        <v>61</v>
      </c>
    </row>
    <row r="12" spans="1:3">
      <c r="A12" s="53" t="s">
        <v>47</v>
      </c>
    </row>
    <row r="13" spans="1:3">
      <c r="A13" s="53" t="s">
        <v>93</v>
      </c>
    </row>
    <row r="14" spans="1:3">
      <c r="A14" s="53" t="s">
        <v>82</v>
      </c>
    </row>
    <row r="15" spans="1:3">
      <c r="A15" s="53" t="s">
        <v>44</v>
      </c>
    </row>
    <row r="16" spans="1:3">
      <c r="A16" s="53" t="s">
        <v>71</v>
      </c>
    </row>
    <row r="17" spans="1:1">
      <c r="A17" s="53" t="s">
        <v>72</v>
      </c>
    </row>
    <row r="18" spans="1:1">
      <c r="A18" s="53" t="s">
        <v>45</v>
      </c>
    </row>
    <row r="19" spans="1:1">
      <c r="A19" s="53" t="s">
        <v>74</v>
      </c>
    </row>
    <row r="20" spans="1:1" ht="30">
      <c r="A20" s="53" t="s">
        <v>63</v>
      </c>
    </row>
    <row r="21" spans="1:1">
      <c r="A21" s="53" t="s">
        <v>46</v>
      </c>
    </row>
    <row r="22" spans="1:1">
      <c r="A22" s="53" t="s">
        <v>79</v>
      </c>
    </row>
    <row r="23" spans="1:1">
      <c r="A23" s="53" t="s">
        <v>89</v>
      </c>
    </row>
    <row r="24" spans="1:1">
      <c r="A24" s="53" t="s">
        <v>75</v>
      </c>
    </row>
    <row r="25" spans="1:1">
      <c r="A25" s="53" t="s">
        <v>76</v>
      </c>
    </row>
  </sheetData>
  <sortState ref="C1:C25">
    <sortCondition ref="C13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>
      <selection activeCell="N3" sqref="N3"/>
    </sheetView>
  </sheetViews>
  <sheetFormatPr defaultRowHeight="15"/>
  <cols>
    <col min="1" max="1" width="21.85546875" customWidth="1"/>
    <col min="7" max="11" width="14.42578125" customWidth="1"/>
  </cols>
  <sheetData>
    <row r="1" spans="1:11" ht="15" customHeight="1">
      <c r="A1" s="86" t="s">
        <v>8</v>
      </c>
      <c r="B1" s="86" t="s">
        <v>9</v>
      </c>
      <c r="C1" s="86" t="s">
        <v>10</v>
      </c>
      <c r="D1" s="86" t="s">
        <v>40</v>
      </c>
      <c r="E1" s="86" t="s">
        <v>11</v>
      </c>
      <c r="F1" s="88" t="s">
        <v>12</v>
      </c>
      <c r="G1" s="82" t="s">
        <v>94</v>
      </c>
      <c r="H1" s="84" t="s">
        <v>95</v>
      </c>
      <c r="I1" s="84" t="s">
        <v>96</v>
      </c>
      <c r="J1" s="84" t="s">
        <v>97</v>
      </c>
      <c r="K1" s="84" t="s">
        <v>98</v>
      </c>
    </row>
    <row r="2" spans="1:11" ht="48" customHeight="1" thickBot="1">
      <c r="A2" s="87"/>
      <c r="B2" s="87"/>
      <c r="C2" s="87"/>
      <c r="D2" s="87"/>
      <c r="E2" s="87"/>
      <c r="F2" s="89"/>
      <c r="G2" s="83"/>
      <c r="H2" s="85"/>
      <c r="I2" s="85"/>
      <c r="J2" s="85"/>
      <c r="K2" s="85"/>
    </row>
    <row r="3" spans="1:11" ht="158.25" thickBot="1">
      <c r="A3" s="6" t="s">
        <v>83</v>
      </c>
      <c r="B3" s="7" t="s">
        <v>62</v>
      </c>
      <c r="C3" s="7">
        <v>8</v>
      </c>
      <c r="D3" s="7">
        <v>1</v>
      </c>
      <c r="E3" s="7">
        <v>278.33</v>
      </c>
      <c r="F3" s="22">
        <f t="shared" ref="F3" si="0">C3*D3*E3</f>
        <v>2226.64</v>
      </c>
      <c r="G3" s="56">
        <f>IF('1'!$E$48=0,'1'!$E$49,'1'!$E$48)</f>
        <v>26.71968</v>
      </c>
      <c r="H3" s="57">
        <f>'1'!$D$50</f>
        <v>0</v>
      </c>
      <c r="I3" s="57">
        <f t="shared" ref="I3" si="1">F3+G3+H3</f>
        <v>2253.35968</v>
      </c>
      <c r="J3" s="57">
        <f>'1'!$F$65</f>
        <v>0</v>
      </c>
      <c r="K3" s="57">
        <f>'1'!$C$67</f>
        <v>2253.3599999999997</v>
      </c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dataValidations count="2">
    <dataValidation type="list" allowBlank="1" showInputMessage="1" showErrorMessage="1" sqref="B3">
      <formula1>Ед_изм</formula1>
    </dataValidation>
    <dataValidation type="list" allowBlank="1" showInputMessage="1" showErrorMessage="1" sqref="A3">
      <formula1>Наим_работ</formula1>
    </dataValidation>
  </dataValidations>
  <pageMargins left="0.15748031496062992" right="0.15748031496062992" top="0.74803149606299213" bottom="0.74803149606299213" header="0.31496062992125984" footer="0.31496062992125984"/>
  <pageSetup paperSize="9" orientation="landscape" verticalDpi="0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</vt:lpstr>
      <vt:lpstr>2</vt:lpstr>
      <vt:lpstr>3</vt:lpstr>
      <vt:lpstr>2018 год</vt:lpstr>
      <vt:lpstr>Лист2</vt:lpstr>
      <vt:lpstr>Работы</vt:lpstr>
      <vt:lpstr>Ед_изм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2018-12-04T11:31:04Z</cp:lastPrinted>
  <dcterms:created xsi:type="dcterms:W3CDTF">2018-09-26T08:15:46Z</dcterms:created>
  <dcterms:modified xsi:type="dcterms:W3CDTF">2018-12-04T11:31:10Z</dcterms:modified>
</cp:coreProperties>
</file>