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5655" windowHeight="4635" firstSheet="7" activeTab="26"/>
  </bookViews>
  <sheets>
    <sheet name="1" sheetId="30" r:id="rId1"/>
    <sheet name="2" sheetId="48" r:id="rId2"/>
    <sheet name="3" sheetId="32" r:id="rId3"/>
    <sheet name="4" sheetId="42" r:id="rId4"/>
    <sheet name="5" sheetId="33" r:id="rId5"/>
    <sheet name="6" sheetId="43" r:id="rId6"/>
    <sheet name="7" sheetId="44" r:id="rId7"/>
    <sheet name="8" sheetId="45" r:id="rId8"/>
    <sheet name="9" sheetId="50" r:id="rId9"/>
    <sheet name="10" sheetId="36" r:id="rId10"/>
    <sheet name="11" sheetId="46" r:id="rId11"/>
    <sheet name="12" sheetId="47" r:id="rId12"/>
    <sheet name="13" sheetId="49" r:id="rId13"/>
    <sheet name="14" sheetId="37" r:id="rId14"/>
    <sheet name="15" sheetId="38" r:id="rId15"/>
    <sheet name="16" sheetId="51" r:id="rId16"/>
    <sheet name="17" sheetId="53" r:id="rId17"/>
    <sheet name="18" sheetId="39" r:id="rId18"/>
    <sheet name="19" sheetId="55" r:id="rId19"/>
    <sheet name="20" sheetId="40" r:id="rId20"/>
    <sheet name="21" sheetId="56" r:id="rId21"/>
    <sheet name="22" sheetId="57" r:id="rId22"/>
    <sheet name="23" sheetId="58" r:id="rId23"/>
    <sheet name="24" sheetId="59" r:id="rId24"/>
    <sheet name="2018 год" sheetId="16" r:id="rId25"/>
    <sheet name="Лист2" sheetId="29" r:id="rId26"/>
    <sheet name="Работы" sheetId="54" r:id="rId27"/>
  </sheets>
  <definedNames>
    <definedName name="Ед_изм">Лист2!$B$1:$B$7</definedName>
    <definedName name="_xlnm.Print_Titles" localSheetId="26">Работы!$1:$2</definedName>
    <definedName name="Материал">Лист2!$C$1:$C$10</definedName>
    <definedName name="Наим_работ">Лист2!$A$1:$A$27</definedName>
    <definedName name="Наименвание_работ">Лист2!$A$1:$A$4</definedName>
  </definedNames>
  <calcPr calcId="125725"/>
</workbook>
</file>

<file path=xl/calcChain.xml><?xml version="1.0" encoding="utf-8"?>
<calcChain xmlns="http://schemas.openxmlformats.org/spreadsheetml/2006/main">
  <c r="H28" i="54"/>
  <c r="I28"/>
  <c r="J28"/>
  <c r="K28"/>
  <c r="G28"/>
  <c r="K27"/>
  <c r="J27"/>
  <c r="I27"/>
  <c r="H27"/>
  <c r="G27"/>
  <c r="F27"/>
  <c r="D39" i="16"/>
  <c r="B35"/>
  <c r="F64" i="59"/>
  <c r="F63"/>
  <c r="F62"/>
  <c r="F61"/>
  <c r="F60"/>
  <c r="F59"/>
  <c r="F58"/>
  <c r="F57"/>
  <c r="F56"/>
  <c r="F65" s="1"/>
  <c r="E47"/>
  <c r="E46"/>
  <c r="F43"/>
  <c r="F42"/>
  <c r="F41"/>
  <c r="F40"/>
  <c r="F39"/>
  <c r="F38"/>
  <c r="F37"/>
  <c r="F36"/>
  <c r="F35"/>
  <c r="E48" s="1"/>
  <c r="K26" i="54"/>
  <c r="J26"/>
  <c r="I26"/>
  <c r="H26"/>
  <c r="G26"/>
  <c r="F26"/>
  <c r="F35" i="58"/>
  <c r="F36"/>
  <c r="F64"/>
  <c r="F63"/>
  <c r="F62"/>
  <c r="F61"/>
  <c r="F60"/>
  <c r="F59"/>
  <c r="F58"/>
  <c r="F57"/>
  <c r="F65" s="1"/>
  <c r="E49"/>
  <c r="E48"/>
  <c r="E47"/>
  <c r="E46"/>
  <c r="F44"/>
  <c r="F43"/>
  <c r="F42"/>
  <c r="F41"/>
  <c r="F40"/>
  <c r="F39"/>
  <c r="F38"/>
  <c r="F37"/>
  <c r="K25" i="54"/>
  <c r="J25"/>
  <c r="I25"/>
  <c r="H25"/>
  <c r="G25"/>
  <c r="F64" i="57"/>
  <c r="F63"/>
  <c r="F62"/>
  <c r="F61"/>
  <c r="F60"/>
  <c r="F59"/>
  <c r="F58"/>
  <c r="F57"/>
  <c r="F65" s="1"/>
  <c r="E49"/>
  <c r="E48"/>
  <c r="E47"/>
  <c r="E46"/>
  <c r="F44"/>
  <c r="F43"/>
  <c r="F42"/>
  <c r="F41"/>
  <c r="F40"/>
  <c r="F39"/>
  <c r="F38"/>
  <c r="F37"/>
  <c r="F36"/>
  <c r="K24" i="54"/>
  <c r="J24"/>
  <c r="I24"/>
  <c r="H24"/>
  <c r="G24"/>
  <c r="F64" i="56"/>
  <c r="F63"/>
  <c r="F62"/>
  <c r="F61"/>
  <c r="F60"/>
  <c r="F59"/>
  <c r="F58"/>
  <c r="F57"/>
  <c r="F65" s="1"/>
  <c r="E49"/>
  <c r="E48"/>
  <c r="E47"/>
  <c r="E46"/>
  <c r="F44"/>
  <c r="F43"/>
  <c r="F42"/>
  <c r="F41"/>
  <c r="F40"/>
  <c r="F39"/>
  <c r="F38"/>
  <c r="F37"/>
  <c r="F36"/>
  <c r="K23" i="54"/>
  <c r="J23"/>
  <c r="I23"/>
  <c r="H23"/>
  <c r="G23"/>
  <c r="K22"/>
  <c r="J22"/>
  <c r="I22"/>
  <c r="H22"/>
  <c r="G22"/>
  <c r="F22"/>
  <c r="F23"/>
  <c r="F64" i="55"/>
  <c r="F63"/>
  <c r="F62"/>
  <c r="F61"/>
  <c r="F60"/>
  <c r="F59"/>
  <c r="F58"/>
  <c r="F57"/>
  <c r="F65" s="1"/>
  <c r="F56"/>
  <c r="E48"/>
  <c r="E47"/>
  <c r="E46"/>
  <c r="F43"/>
  <c r="F42"/>
  <c r="F41"/>
  <c r="F40"/>
  <c r="F39"/>
  <c r="F38"/>
  <c r="F37"/>
  <c r="F36"/>
  <c r="F35"/>
  <c r="K21" i="54"/>
  <c r="J21"/>
  <c r="I21"/>
  <c r="H21"/>
  <c r="G21"/>
  <c r="K20"/>
  <c r="J20"/>
  <c r="I20"/>
  <c r="H20"/>
  <c r="G20"/>
  <c r="K19"/>
  <c r="J19"/>
  <c r="I19"/>
  <c r="H19"/>
  <c r="G19"/>
  <c r="K18"/>
  <c r="J18"/>
  <c r="I18"/>
  <c r="H18"/>
  <c r="G18"/>
  <c r="K15"/>
  <c r="J15"/>
  <c r="I15"/>
  <c r="H15"/>
  <c r="G15"/>
  <c r="K14"/>
  <c r="J14"/>
  <c r="I14"/>
  <c r="H14"/>
  <c r="G14"/>
  <c r="K13"/>
  <c r="J13"/>
  <c r="I13"/>
  <c r="H13"/>
  <c r="G13"/>
  <c r="K12"/>
  <c r="J12"/>
  <c r="I12"/>
  <c r="H12"/>
  <c r="G12"/>
  <c r="K11"/>
  <c r="J11"/>
  <c r="I11"/>
  <c r="H11"/>
  <c r="G11"/>
  <c r="K10"/>
  <c r="J10"/>
  <c r="I10"/>
  <c r="H10"/>
  <c r="G10"/>
  <c r="K9"/>
  <c r="J9"/>
  <c r="I9"/>
  <c r="H9"/>
  <c r="G9"/>
  <c r="K8"/>
  <c r="J8"/>
  <c r="I8"/>
  <c r="H8"/>
  <c r="G8"/>
  <c r="K7"/>
  <c r="J7"/>
  <c r="I7"/>
  <c r="H7"/>
  <c r="G7"/>
  <c r="K6"/>
  <c r="J6"/>
  <c r="I6"/>
  <c r="H6"/>
  <c r="G6"/>
  <c r="K5"/>
  <c r="J5"/>
  <c r="I5"/>
  <c r="H5"/>
  <c r="G5"/>
  <c r="K4"/>
  <c r="J4"/>
  <c r="I4"/>
  <c r="H4"/>
  <c r="G4"/>
  <c r="K3"/>
  <c r="J3"/>
  <c r="I3"/>
  <c r="H3"/>
  <c r="G3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64" i="53"/>
  <c r="F63"/>
  <c r="F62"/>
  <c r="F61"/>
  <c r="F60"/>
  <c r="F59"/>
  <c r="F58"/>
  <c r="F57"/>
  <c r="F56"/>
  <c r="F65" s="1"/>
  <c r="E48"/>
  <c r="E47"/>
  <c r="E46"/>
  <c r="F44"/>
  <c r="F43"/>
  <c r="F42"/>
  <c r="F41"/>
  <c r="F40"/>
  <c r="F39"/>
  <c r="F38"/>
  <c r="F37"/>
  <c r="F36"/>
  <c r="F35"/>
  <c r="F64" i="51"/>
  <c r="F63"/>
  <c r="F62"/>
  <c r="F61"/>
  <c r="F60"/>
  <c r="F59"/>
  <c r="F58"/>
  <c r="F57"/>
  <c r="F56"/>
  <c r="F65" s="1"/>
  <c r="E48"/>
  <c r="E47"/>
  <c r="E46"/>
  <c r="F44"/>
  <c r="F43"/>
  <c r="F42"/>
  <c r="F41"/>
  <c r="F40"/>
  <c r="F39"/>
  <c r="F38"/>
  <c r="F37"/>
  <c r="F36"/>
  <c r="F35"/>
  <c r="E46" i="32"/>
  <c r="E47"/>
  <c r="E48"/>
  <c r="E49"/>
  <c r="F64" i="50"/>
  <c r="F63"/>
  <c r="F62"/>
  <c r="F61"/>
  <c r="F60"/>
  <c r="F59"/>
  <c r="F58"/>
  <c r="F57"/>
  <c r="F56"/>
  <c r="F65" s="1"/>
  <c r="E49"/>
  <c r="E47"/>
  <c r="E46"/>
  <c r="F44"/>
  <c r="F43"/>
  <c r="F42"/>
  <c r="F41"/>
  <c r="F40"/>
  <c r="F39"/>
  <c r="F38"/>
  <c r="F37"/>
  <c r="F36"/>
  <c r="F35"/>
  <c r="E51" i="49"/>
  <c r="F64"/>
  <c r="F63"/>
  <c r="F62"/>
  <c r="F61"/>
  <c r="F60"/>
  <c r="F59"/>
  <c r="F58"/>
  <c r="F57"/>
  <c r="F56"/>
  <c r="E49"/>
  <c r="E47"/>
  <c r="E46"/>
  <c r="F44"/>
  <c r="F43"/>
  <c r="F42"/>
  <c r="F41"/>
  <c r="F40"/>
  <c r="F39"/>
  <c r="F38"/>
  <c r="F37"/>
  <c r="F36"/>
  <c r="F35"/>
  <c r="F64" i="48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F64" i="47"/>
  <c r="F63"/>
  <c r="F62"/>
  <c r="F61"/>
  <c r="F60"/>
  <c r="F59"/>
  <c r="F58"/>
  <c r="F57"/>
  <c r="F56"/>
  <c r="F65" s="1"/>
  <c r="E47"/>
  <c r="E46"/>
  <c r="F44"/>
  <c r="F43"/>
  <c r="F42"/>
  <c r="F41"/>
  <c r="F40"/>
  <c r="F39"/>
  <c r="F38"/>
  <c r="F37"/>
  <c r="F36"/>
  <c r="F35"/>
  <c r="F64" i="46"/>
  <c r="F63"/>
  <c r="F62"/>
  <c r="F61"/>
  <c r="F60"/>
  <c r="F59"/>
  <c r="F58"/>
  <c r="F57"/>
  <c r="F56"/>
  <c r="F65" s="1"/>
  <c r="E48"/>
  <c r="E47"/>
  <c r="E46"/>
  <c r="F44"/>
  <c r="F43"/>
  <c r="F42"/>
  <c r="F41"/>
  <c r="F40"/>
  <c r="F39"/>
  <c r="F38"/>
  <c r="F37"/>
  <c r="F36"/>
  <c r="F35"/>
  <c r="F64" i="45"/>
  <c r="F63"/>
  <c r="F62"/>
  <c r="F61"/>
  <c r="F60"/>
  <c r="F59"/>
  <c r="F58"/>
  <c r="F57"/>
  <c r="F65" s="1"/>
  <c r="F56"/>
  <c r="E49"/>
  <c r="E47"/>
  <c r="E46"/>
  <c r="F44"/>
  <c r="F43"/>
  <c r="F42"/>
  <c r="F41"/>
  <c r="F40"/>
  <c r="F39"/>
  <c r="F38"/>
  <c r="F37"/>
  <c r="F36"/>
  <c r="F35"/>
  <c r="E48" s="1"/>
  <c r="F64" i="44"/>
  <c r="F63"/>
  <c r="F62"/>
  <c r="F61"/>
  <c r="F60"/>
  <c r="F59"/>
  <c r="F58"/>
  <c r="F57"/>
  <c r="F56"/>
  <c r="F65" s="1"/>
  <c r="E49"/>
  <c r="E47"/>
  <c r="E46"/>
  <c r="F44"/>
  <c r="F43"/>
  <c r="F42"/>
  <c r="F41"/>
  <c r="F40"/>
  <c r="F39"/>
  <c r="F38"/>
  <c r="F37"/>
  <c r="F36"/>
  <c r="F35"/>
  <c r="F64" i="43"/>
  <c r="F63"/>
  <c r="F62"/>
  <c r="F61"/>
  <c r="F60"/>
  <c r="F59"/>
  <c r="F58"/>
  <c r="F57"/>
  <c r="F56"/>
  <c r="F65" s="1"/>
  <c r="E49"/>
  <c r="E47"/>
  <c r="E46"/>
  <c r="F44"/>
  <c r="F43"/>
  <c r="F42"/>
  <c r="F41"/>
  <c r="F40"/>
  <c r="F39"/>
  <c r="F38"/>
  <c r="F37"/>
  <c r="F36"/>
  <c r="F35"/>
  <c r="E48" s="1"/>
  <c r="F64" i="42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E49" i="59" l="1"/>
  <c r="D50" i="58"/>
  <c r="E51" s="1"/>
  <c r="E51" i="57"/>
  <c r="C67" s="1"/>
  <c r="D50"/>
  <c r="D50" i="56"/>
  <c r="E51" s="1"/>
  <c r="C67" s="1"/>
  <c r="E49" i="55"/>
  <c r="D50" s="1"/>
  <c r="E49" i="53"/>
  <c r="E49" i="51"/>
  <c r="D50" s="1"/>
  <c r="E48" i="50"/>
  <c r="F65" i="49"/>
  <c r="E48"/>
  <c r="D50" s="1"/>
  <c r="E51" i="48"/>
  <c r="C67" s="1"/>
  <c r="D50"/>
  <c r="E48" i="47"/>
  <c r="E49"/>
  <c r="E49" i="46"/>
  <c r="D50" i="45"/>
  <c r="E51" s="1"/>
  <c r="C67" s="1"/>
  <c r="E48" i="44"/>
  <c r="D50" s="1"/>
  <c r="E51" s="1"/>
  <c r="C67" s="1"/>
  <c r="D50" i="43"/>
  <c r="E51"/>
  <c r="C67" s="1"/>
  <c r="E51" i="42"/>
  <c r="C67" s="1"/>
  <c r="D50"/>
  <c r="F57" i="40"/>
  <c r="F44"/>
  <c r="F35"/>
  <c r="F36"/>
  <c r="F56" i="39"/>
  <c r="F57"/>
  <c r="F35"/>
  <c r="F36"/>
  <c r="F37"/>
  <c r="F56" i="38"/>
  <c r="F57"/>
  <c r="F65" s="1"/>
  <c r="F44"/>
  <c r="F35"/>
  <c r="F36"/>
  <c r="F35" i="37"/>
  <c r="F36"/>
  <c r="F44"/>
  <c r="F56"/>
  <c r="F57"/>
  <c r="F65" s="1"/>
  <c r="F35" i="36"/>
  <c r="F36"/>
  <c r="F44"/>
  <c r="F56"/>
  <c r="F57"/>
  <c r="F56" i="33"/>
  <c r="F57"/>
  <c r="F65" s="1"/>
  <c r="F44"/>
  <c r="F35"/>
  <c r="F36"/>
  <c r="F56" i="32"/>
  <c r="F57"/>
  <c r="F35"/>
  <c r="F36"/>
  <c r="F56" i="30"/>
  <c r="F57"/>
  <c r="F44"/>
  <c r="F35"/>
  <c r="F36"/>
  <c r="E49"/>
  <c r="E48"/>
  <c r="E47"/>
  <c r="E46"/>
  <c r="F64" i="40"/>
  <c r="F63"/>
  <c r="F62"/>
  <c r="F61"/>
  <c r="F60"/>
  <c r="F59"/>
  <c r="F58"/>
  <c r="F65"/>
  <c r="E48"/>
  <c r="E47"/>
  <c r="E46"/>
  <c r="F43"/>
  <c r="F42"/>
  <c r="F41"/>
  <c r="F40"/>
  <c r="F39"/>
  <c r="F38"/>
  <c r="F37"/>
  <c r="F64" i="39"/>
  <c r="F63"/>
  <c r="F62"/>
  <c r="F61"/>
  <c r="F60"/>
  <c r="F59"/>
  <c r="F58"/>
  <c r="F65"/>
  <c r="E48"/>
  <c r="E47"/>
  <c r="E46"/>
  <c r="F43"/>
  <c r="F42"/>
  <c r="F41"/>
  <c r="F40"/>
  <c r="F39"/>
  <c r="F38"/>
  <c r="F64" i="38"/>
  <c r="F63"/>
  <c r="F62"/>
  <c r="F61"/>
  <c r="F60"/>
  <c r="F59"/>
  <c r="F58"/>
  <c r="E48"/>
  <c r="E47"/>
  <c r="E46"/>
  <c r="F43"/>
  <c r="F42"/>
  <c r="F41"/>
  <c r="F40"/>
  <c r="F39"/>
  <c r="F38"/>
  <c r="F37"/>
  <c r="F64" i="37"/>
  <c r="F63"/>
  <c r="F62"/>
  <c r="F61"/>
  <c r="F60"/>
  <c r="F59"/>
  <c r="F58"/>
  <c r="E48"/>
  <c r="E47"/>
  <c r="E46"/>
  <c r="F43"/>
  <c r="F42"/>
  <c r="F41"/>
  <c r="F40"/>
  <c r="F39"/>
  <c r="F38"/>
  <c r="F37"/>
  <c r="F64" i="36"/>
  <c r="F63"/>
  <c r="F62"/>
  <c r="F61"/>
  <c r="F60"/>
  <c r="F59"/>
  <c r="F58"/>
  <c r="F65"/>
  <c r="E48"/>
  <c r="E47"/>
  <c r="E46"/>
  <c r="F43"/>
  <c r="F42"/>
  <c r="F41"/>
  <c r="F40"/>
  <c r="F39"/>
  <c r="F38"/>
  <c r="F37"/>
  <c r="F64" i="33"/>
  <c r="F63"/>
  <c r="F62"/>
  <c r="F61"/>
  <c r="F60"/>
  <c r="F59"/>
  <c r="F58"/>
  <c r="E48"/>
  <c r="E47"/>
  <c r="E46"/>
  <c r="F43"/>
  <c r="F42"/>
  <c r="F41"/>
  <c r="F40"/>
  <c r="F39"/>
  <c r="F38"/>
  <c r="F37"/>
  <c r="F64" i="32"/>
  <c r="F63"/>
  <c r="F62"/>
  <c r="F61"/>
  <c r="F60"/>
  <c r="F59"/>
  <c r="F58"/>
  <c r="F65"/>
  <c r="F43"/>
  <c r="F42"/>
  <c r="F41"/>
  <c r="F40"/>
  <c r="F39"/>
  <c r="F38"/>
  <c r="F37"/>
  <c r="F64" i="30"/>
  <c r="F63"/>
  <c r="F62"/>
  <c r="F61"/>
  <c r="F60"/>
  <c r="F59"/>
  <c r="F58"/>
  <c r="F65"/>
  <c r="F43"/>
  <c r="F42"/>
  <c r="F41"/>
  <c r="F40"/>
  <c r="F39"/>
  <c r="F38"/>
  <c r="F37"/>
  <c r="D50" i="59" l="1"/>
  <c r="E51" s="1"/>
  <c r="C67" s="1"/>
  <c r="C67" i="58"/>
  <c r="E51" i="55"/>
  <c r="C67" s="1"/>
  <c r="D50" i="53"/>
  <c r="E51" s="1"/>
  <c r="C67" s="1"/>
  <c r="E51" i="51"/>
  <c r="C67" s="1"/>
  <c r="E51" i="50"/>
  <c r="C67" s="1"/>
  <c r="D50"/>
  <c r="C67" i="49"/>
  <c r="D50" i="47"/>
  <c r="E51" s="1"/>
  <c r="C67" s="1"/>
  <c r="E51" i="46"/>
  <c r="C67" s="1"/>
  <c r="D50"/>
  <c r="D50" i="30"/>
  <c r="E51" s="1"/>
  <c r="E49" i="40"/>
  <c r="D50" s="1"/>
  <c r="E49" i="39"/>
  <c r="D50" s="1"/>
  <c r="E49" i="38"/>
  <c r="D50" s="1"/>
  <c r="E49" i="37"/>
  <c r="D50" s="1"/>
  <c r="E49" i="36"/>
  <c r="D50" s="1"/>
  <c r="E49" i="33"/>
  <c r="D50" s="1"/>
  <c r="D50" i="32"/>
  <c r="E51" i="40" l="1"/>
  <c r="C67" s="1"/>
  <c r="E51" i="39"/>
  <c r="C67" s="1"/>
  <c r="E51" i="38"/>
  <c r="C67" s="1"/>
  <c r="E51" i="37"/>
  <c r="C67" s="1"/>
  <c r="E51" i="36"/>
  <c r="C67" s="1"/>
  <c r="E51" i="33"/>
  <c r="C67" s="1"/>
  <c r="E51" i="32"/>
  <c r="C67" i="30"/>
  <c r="C67" i="32" l="1"/>
  <c r="C41" i="16"/>
</calcChain>
</file>

<file path=xl/sharedStrings.xml><?xml version="1.0" encoding="utf-8"?>
<sst xmlns="http://schemas.openxmlformats.org/spreadsheetml/2006/main" count="1402" uniqueCount="122">
  <si>
    <t>УТВЕРЖДАЮ</t>
  </si>
  <si>
    <t>зам.генерального директора</t>
  </si>
  <si>
    <t>ООО «Континент»</t>
  </si>
  <si>
    <t>АКТ</t>
  </si>
  <si>
    <t>сдачи-приёмки выполненных работ по содержанию и ремонту общего имущества</t>
  </si>
  <si>
    <t xml:space="preserve">г. Кировск                                                                        </t>
  </si>
  <si>
    <t>Основание проведения работ:</t>
  </si>
  <si>
    <t>КАЛЬКУЛЯЦИЯ РАБОТ.</t>
  </si>
  <si>
    <t>Наименование работы/ услуги</t>
  </si>
  <si>
    <t>Единица измерения</t>
  </si>
  <si>
    <t>Объем работ</t>
  </si>
  <si>
    <t>Часовая ставка исполнителя (руб)</t>
  </si>
  <si>
    <t>Стоимость работы, услуги (руб)</t>
  </si>
  <si>
    <t xml:space="preserve">  Применение коэффицинтов: 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</si>
  <si>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д</t>
    </r>
  </si>
  <si>
    <t>поправочный коэффициент на отсутствие технической документации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</si>
  <si>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норм</t>
    </r>
  </si>
  <si>
    <t>коэффициент сверхнормативной продолжительности экплуатации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</si>
  <si>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1</t>
    </r>
  </si>
  <si>
    <t>коэффициент на затемненность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</si>
  <si>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2</t>
    </r>
  </si>
  <si>
    <t>коэффициент на стесненность</t>
  </si>
  <si>
    <t>Материальные затраты:</t>
  </si>
  <si>
    <t>Наименование материала</t>
  </si>
  <si>
    <t>Кол-во</t>
  </si>
  <si>
    <t>Стоимость</t>
  </si>
  <si>
    <t>Всего затрат</t>
  </si>
  <si>
    <t>Итого материальных затрат:</t>
  </si>
  <si>
    <t>Расчет стоимости выполненных работ произведен на основании нормативных сборников на работы и услуги по управлению, содержанию и ремонту общего имущества в многоквартирном доме, работы произведены с надлежащим качеством и соблюдением норм действующего законодательства РФ.</t>
  </si>
  <si>
    <t>Претензии со стороны Совета дома, жителей многоквартирного дома отсутствуют.</t>
  </si>
  <si>
    <t>от управляющей организации</t>
  </si>
  <si>
    <t>_____________/__________________/</t>
  </si>
  <si>
    <t>______________/_________________/</t>
  </si>
  <si>
    <t xml:space="preserve">         </t>
  </si>
  <si>
    <t>план работ по текущему ремонту</t>
  </si>
  <si>
    <t>аварийно-восстановительные работы</t>
  </si>
  <si>
    <t>Наименование работ:</t>
  </si>
  <si>
    <r>
      <t xml:space="preserve">  Стоимость выполненных работ всего:</t>
    </r>
    <r>
      <rPr>
        <b/>
        <u/>
        <sz val="12"/>
        <color theme="1"/>
        <rFont val="Times New Roman"/>
        <family val="1"/>
        <charset val="204"/>
      </rPr>
      <t/>
    </r>
  </si>
  <si>
    <t>«_____»_____________201   г.</t>
  </si>
  <si>
    <t>от имени Собственника</t>
  </si>
  <si>
    <t>Норма времени на ед. измерения</t>
  </si>
  <si>
    <t>Текущий ремонт 2018 год</t>
  </si>
  <si>
    <t>Итого материальных затрат 2018 год</t>
  </si>
  <si>
    <t>Итого трудозатраты</t>
  </si>
  <si>
    <t>Промывка и опрессовка системы ЦО</t>
  </si>
  <si>
    <t>Ремонт стояка ХВС</t>
  </si>
  <si>
    <t>Спуск и наполнение стояка ХВС</t>
  </si>
  <si>
    <t>Пломбировка счетчиков воды</t>
  </si>
  <si>
    <t>шт</t>
  </si>
  <si>
    <t>кв.м</t>
  </si>
  <si>
    <t>куб.м</t>
  </si>
  <si>
    <t>Накладные расходы: %</t>
  </si>
  <si>
    <t>труба сталь Д 32</t>
  </si>
  <si>
    <t>кран шаровый Д 1/2</t>
  </si>
  <si>
    <t xml:space="preserve">        требования ПП РФ№290  от 03.04.2013 г.</t>
  </si>
  <si>
    <t xml:space="preserve">        предписание контролирующих органов</t>
  </si>
  <si>
    <t xml:space="preserve">Адрес МКД: Ленинградская область, г.Кировск, ул. 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</si>
  <si>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_____</t>
    </r>
    <r>
      <rPr>
        <sz val="12"/>
        <color theme="1"/>
        <rFont val="Times New Roman"/>
        <family val="1"/>
        <charset val="204"/>
      </rPr>
      <t>»      декабрь 2018г.</t>
    </r>
  </si>
  <si>
    <t>Осмотр стояка ХВС</t>
  </si>
  <si>
    <t>Открытие задвижек д/поиска порыва в теплосетях</t>
  </si>
  <si>
    <t>час</t>
  </si>
  <si>
    <t>Совместные работы с теплосетями по восстановлению ГВС</t>
  </si>
  <si>
    <t>Закрытие ЦО</t>
  </si>
  <si>
    <t>элев</t>
  </si>
  <si>
    <t xml:space="preserve">      « 07  »      май 2018г.</t>
  </si>
  <si>
    <t>Пушкина д 8</t>
  </si>
  <si>
    <t xml:space="preserve">      « 30  »      май 2018г.</t>
  </si>
  <si>
    <t>R</t>
  </si>
  <si>
    <t>Открытие ГВС после испытаний</t>
  </si>
  <si>
    <t xml:space="preserve">      « 17 »      май 2018г.</t>
  </si>
  <si>
    <t xml:space="preserve">      « 14 »      май 2018г.</t>
  </si>
  <si>
    <t>Закрытие ГВС</t>
  </si>
  <si>
    <t>Обход с ВДПО</t>
  </si>
  <si>
    <t>саморез</t>
  </si>
  <si>
    <t>уголок</t>
  </si>
  <si>
    <t>болт мебельный</t>
  </si>
  <si>
    <t>гайка</t>
  </si>
  <si>
    <t xml:space="preserve">      « 10 »      май 2018г.</t>
  </si>
  <si>
    <t>кварт</t>
  </si>
  <si>
    <t>Сбивание сосулек</t>
  </si>
  <si>
    <t>пог.м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</si>
  <si>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_26__</t>
    </r>
    <r>
      <rPr>
        <sz val="12"/>
        <color theme="1"/>
        <rFont val="Times New Roman"/>
        <family val="1"/>
        <charset val="204"/>
      </rPr>
      <t>»      февраль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</si>
  <si>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__01_</t>
    </r>
    <r>
      <rPr>
        <sz val="12"/>
        <color theme="1"/>
        <rFont val="Times New Roman"/>
        <family val="1"/>
        <charset val="204"/>
      </rPr>
      <t>»      август 2018г.</t>
    </r>
  </si>
  <si>
    <t>Прочистка канализации</t>
  </si>
  <si>
    <t>Пушкина д 8 кв 1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</si>
  <si>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__07_</t>
    </r>
    <r>
      <rPr>
        <sz val="12"/>
        <color theme="1"/>
        <rFont val="Times New Roman"/>
        <family val="1"/>
        <charset val="204"/>
      </rPr>
      <t>»      август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</si>
  <si>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_08__</t>
    </r>
    <r>
      <rPr>
        <sz val="12"/>
        <color theme="1"/>
        <rFont val="Times New Roman"/>
        <family val="1"/>
        <charset val="204"/>
      </rPr>
      <t>»      февраль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</si>
  <si>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__30_</t>
    </r>
    <r>
      <rPr>
        <sz val="12"/>
        <color theme="1"/>
        <rFont val="Times New Roman"/>
        <family val="1"/>
        <charset val="204"/>
      </rPr>
      <t>»      август 2018г.</t>
    </r>
  </si>
  <si>
    <t>Уборка чердачного помещения</t>
  </si>
  <si>
    <t>Установка петли под замок на люк</t>
  </si>
  <si>
    <t>Закрепление железа на слуховом окне</t>
  </si>
  <si>
    <t>мешок</t>
  </si>
  <si>
    <t>Закопана яма у дома</t>
  </si>
  <si>
    <t xml:space="preserve">      « 30 »      май 2018г.</t>
  </si>
  <si>
    <t>Подсыпка двора отсевом</t>
  </si>
  <si>
    <t>отсев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</si>
  <si>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__21_</t>
    </r>
    <r>
      <rPr>
        <sz val="12"/>
        <color theme="1"/>
        <rFont val="Times New Roman"/>
        <family val="1"/>
        <charset val="204"/>
      </rPr>
      <t>»      сентябрь 2018г.</t>
    </r>
  </si>
  <si>
    <t>Замена счетчиков воды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</si>
  <si>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_25__</t>
    </r>
    <r>
      <rPr>
        <sz val="12"/>
        <color theme="1"/>
        <rFont val="Times New Roman"/>
        <family val="1"/>
        <charset val="204"/>
      </rPr>
      <t>»      апрель 2018г.</t>
    </r>
  </si>
  <si>
    <t>Пушкина д 8 магазин "Гея"</t>
  </si>
  <si>
    <t>Запуск отопления</t>
  </si>
  <si>
    <t>Замена манометров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</si>
  <si>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_02__</t>
    </r>
    <r>
      <rPr>
        <sz val="12"/>
        <color theme="1"/>
        <rFont val="Times New Roman"/>
        <family val="1"/>
        <charset val="204"/>
      </rPr>
      <t>»      октябрь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</si>
  <si>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_18__</t>
    </r>
    <r>
      <rPr>
        <sz val="12"/>
        <color theme="1"/>
        <rFont val="Times New Roman"/>
        <family val="1"/>
        <charset val="204"/>
      </rPr>
      <t>»      октябрь 2018г.</t>
    </r>
  </si>
  <si>
    <t>пружина</t>
  </si>
  <si>
    <t>Подгонка, ремонт дверей в подъезде, вставлено стекло, поставлены пружины</t>
  </si>
  <si>
    <t>Коэффициенты</t>
  </si>
  <si>
    <t>накладные расходы 20%</t>
  </si>
  <si>
    <t>ИТОГО трудозатрат</t>
  </si>
  <si>
    <t>Материалы</t>
  </si>
  <si>
    <t>Всего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</si>
  <si>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__3__</t>
    </r>
    <r>
      <rPr>
        <sz val="12"/>
        <color theme="1"/>
        <rFont val="Times New Roman"/>
        <family val="1"/>
        <charset val="204"/>
      </rPr>
      <t>»      ноябрь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</si>
  <si>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__5__</t>
    </r>
    <r>
      <rPr>
        <sz val="12"/>
        <color theme="1"/>
        <rFont val="Times New Roman"/>
        <family val="1"/>
        <charset val="204"/>
      </rPr>
      <t>»      ноябрь 2018г.</t>
    </r>
  </si>
  <si>
    <t>Осмотр колодцев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</si>
  <si>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_09__</t>
    </r>
    <r>
      <rPr>
        <sz val="12"/>
        <color theme="1"/>
        <rFont val="Times New Roman"/>
        <family val="1"/>
        <charset val="204"/>
      </rPr>
      <t>»      январь 2018г.</t>
    </r>
  </si>
  <si>
    <t>Пушкина 8</t>
  </si>
  <si>
    <t>Осмотр и замеры температуры совместно с теплосетями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</si>
  <si>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_29__</t>
    </r>
    <r>
      <rPr>
        <sz val="12"/>
        <color theme="1"/>
        <rFont val="Times New Roman"/>
        <family val="1"/>
        <charset val="204"/>
      </rPr>
      <t>»      март 2018г.</t>
    </r>
  </si>
  <si>
    <t>Плановая проверка чердачных и подвальных помещений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</si>
  <si>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_31__</t>
    </r>
    <r>
      <rPr>
        <sz val="12"/>
        <color theme="1"/>
        <rFont val="Times New Roman"/>
        <family val="1"/>
        <charset val="204"/>
      </rPr>
      <t>»      октябрь 2018г.</t>
    </r>
  </si>
  <si>
    <t>Осмотр пожарных гидрантов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</si>
  <si>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__09__</t>
    </r>
    <r>
      <rPr>
        <sz val="12"/>
        <color theme="1"/>
        <rFont val="Times New Roman"/>
        <family val="1"/>
        <charset val="204"/>
      </rPr>
      <t>»      октябрь 2018г.</t>
    </r>
  </si>
</sst>
</file>

<file path=xl/styles.xml><?xml version="1.0" encoding="utf-8"?>
<styleSheet xmlns="http://schemas.openxmlformats.org/spreadsheetml/2006/main">
  <numFmts count="2">
    <numFmt numFmtId="164" formatCode="#,##0.00\ &quot;₽&quot;"/>
    <numFmt numFmtId="165" formatCode="0.000000"/>
  </numFmts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vertAlign val="subscript"/>
      <sz val="16"/>
      <color theme="1"/>
      <name val="Times New Roman"/>
      <family val="1"/>
      <charset val="204"/>
    </font>
    <font>
      <b/>
      <vertAlign val="subscript"/>
      <sz val="18"/>
      <color theme="1"/>
      <name val="Times New Roman"/>
      <family val="1"/>
      <charset val="204"/>
    </font>
    <font>
      <b/>
      <vertAlign val="superscript"/>
      <sz val="1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b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Wingdings 2"/>
      <family val="1"/>
      <charset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Wingdings 2"/>
      <family val="1"/>
      <charset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/>
    <xf numFmtId="0" fontId="10" fillId="0" borderId="1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10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19" xfId="0" applyBorder="1"/>
    <xf numFmtId="0" fontId="3" fillId="0" borderId="0" xfId="0" applyFont="1" applyAlignment="1">
      <alignment horizontal="left"/>
    </xf>
    <xf numFmtId="0" fontId="10" fillId="0" borderId="21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164" fontId="3" fillId="0" borderId="24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2" fontId="3" fillId="0" borderId="11" xfId="0" applyNumberFormat="1" applyFont="1" applyBorder="1" applyAlignment="1">
      <alignment horizontal="center" vertical="top" wrapText="1"/>
    </xf>
    <xf numFmtId="0" fontId="13" fillId="0" borderId="0" xfId="0" applyFont="1"/>
    <xf numFmtId="0" fontId="0" fillId="0" borderId="19" xfId="0" applyBorder="1"/>
    <xf numFmtId="0" fontId="2" fillId="0" borderId="19" xfId="0" applyFont="1" applyBorder="1"/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vertical="top" wrapText="1"/>
    </xf>
    <xf numFmtId="9" fontId="10" fillId="0" borderId="20" xfId="0" applyNumberFormat="1" applyFont="1" applyBorder="1" applyAlignment="1">
      <alignment vertical="top" wrapText="1"/>
    </xf>
    <xf numFmtId="0" fontId="14" fillId="0" borderId="2" xfId="0" applyFont="1" applyBorder="1" applyAlignment="1">
      <alignment horizontal="center" vertical="center" wrapText="1"/>
    </xf>
    <xf numFmtId="165" fontId="0" fillId="0" borderId="0" xfId="0" applyNumberFormat="1"/>
    <xf numFmtId="2" fontId="3" fillId="0" borderId="5" xfId="0" applyNumberFormat="1" applyFont="1" applyBorder="1" applyAlignment="1">
      <alignment vertical="top" wrapText="1"/>
    </xf>
    <xf numFmtId="2" fontId="3" fillId="0" borderId="3" xfId="0" applyNumberFormat="1" applyFont="1" applyBorder="1" applyAlignment="1">
      <alignment vertical="top" wrapText="1"/>
    </xf>
    <xf numFmtId="2" fontId="3" fillId="0" borderId="7" xfId="0" applyNumberFormat="1" applyFont="1" applyBorder="1" applyAlignment="1">
      <alignment vertical="top" wrapText="1"/>
    </xf>
    <xf numFmtId="2" fontId="3" fillId="0" borderId="6" xfId="0" applyNumberFormat="1" applyFont="1" applyBorder="1" applyAlignment="1">
      <alignment vertical="top" wrapText="1"/>
    </xf>
    <xf numFmtId="2" fontId="3" fillId="0" borderId="16" xfId="0" applyNumberFormat="1" applyFont="1" applyBorder="1" applyAlignment="1">
      <alignment vertical="top" wrapText="1"/>
    </xf>
    <xf numFmtId="2" fontId="3" fillId="0" borderId="14" xfId="0" applyNumberFormat="1" applyFont="1" applyBorder="1" applyAlignment="1">
      <alignment vertical="top" wrapText="1"/>
    </xf>
    <xf numFmtId="2" fontId="3" fillId="0" borderId="15" xfId="0" applyNumberFormat="1" applyFont="1" applyBorder="1" applyAlignment="1">
      <alignment vertical="top" wrapText="1"/>
    </xf>
    <xf numFmtId="2" fontId="3" fillId="0" borderId="19" xfId="0" applyNumberFormat="1" applyFont="1" applyBorder="1"/>
    <xf numFmtId="0" fontId="3" fillId="0" borderId="19" xfId="0" applyFont="1" applyBorder="1"/>
    <xf numFmtId="0" fontId="15" fillId="0" borderId="0" xfId="0" applyFont="1"/>
    <xf numFmtId="0" fontId="16" fillId="0" borderId="0" xfId="0" applyFont="1" applyAlignment="1">
      <alignment horizontal="right"/>
    </xf>
    <xf numFmtId="0" fontId="16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19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2" fontId="3" fillId="0" borderId="26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right" vertical="top" wrapText="1"/>
    </xf>
    <xf numFmtId="2" fontId="9" fillId="0" borderId="13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2" fontId="8" fillId="0" borderId="25" xfId="0" applyNumberFormat="1" applyFont="1" applyBorder="1" applyAlignment="1">
      <alignment horizontal="center" vertical="top" wrapText="1"/>
    </xf>
    <xf numFmtId="2" fontId="8" fillId="0" borderId="26" xfId="0" applyNumberFormat="1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2" fontId="8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20</xdr:row>
      <xdr:rowOff>133350</xdr:rowOff>
    </xdr:from>
    <xdr:to>
      <xdr:col>0</xdr:col>
      <xdr:colOff>323850</xdr:colOff>
      <xdr:row>22</xdr:row>
      <xdr:rowOff>0</xdr:rowOff>
    </xdr:to>
    <xdr:sp macro="" textlink="">
      <xdr:nvSpPr>
        <xdr:cNvPr id="2" name="AutoShape 8"/>
        <xdr:cNvSpPr>
          <a:spLocks noChangeArrowheads="1"/>
        </xdr:cNvSpPr>
      </xdr:nvSpPr>
      <xdr:spPr bwMode="auto">
        <a:xfrm>
          <a:off x="28575" y="4514850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</xdr:col>
      <xdr:colOff>0</xdr:colOff>
      <xdr:row>20</xdr:row>
      <xdr:rowOff>180975</xdr:rowOff>
    </xdr:from>
    <xdr:to>
      <xdr:col>2</xdr:col>
      <xdr:colOff>295275</xdr:colOff>
      <xdr:row>22</xdr:row>
      <xdr:rowOff>47625</xdr:rowOff>
    </xdr:to>
    <xdr:sp macro="" textlink="">
      <xdr:nvSpPr>
        <xdr:cNvPr id="3" name="AutoShape 7"/>
        <xdr:cNvSpPr>
          <a:spLocks noChangeArrowheads="1"/>
        </xdr:cNvSpPr>
      </xdr:nvSpPr>
      <xdr:spPr bwMode="auto">
        <a:xfrm>
          <a:off x="3752850" y="4562475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23</xdr:row>
      <xdr:rowOff>161925</xdr:rowOff>
    </xdr:from>
    <xdr:to>
      <xdr:col>0</xdr:col>
      <xdr:colOff>333375</xdr:colOff>
      <xdr:row>25</xdr:row>
      <xdr:rowOff>0</xdr:rowOff>
    </xdr:to>
    <xdr:sp macro="" textlink="">
      <xdr:nvSpPr>
        <xdr:cNvPr id="4" name="AutoShape 6"/>
        <xdr:cNvSpPr>
          <a:spLocks noChangeArrowheads="1"/>
        </xdr:cNvSpPr>
      </xdr:nvSpPr>
      <xdr:spPr bwMode="auto">
        <a:xfrm>
          <a:off x="38100" y="5114925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180975</xdr:rowOff>
    </xdr:from>
    <xdr:to>
      <xdr:col>2</xdr:col>
      <xdr:colOff>295275</xdr:colOff>
      <xdr:row>25</xdr:row>
      <xdr:rowOff>0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3752850" y="5133975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6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3" t="s">
        <v>3</v>
      </c>
      <c r="B5" s="73"/>
      <c r="C5" s="73"/>
      <c r="D5" s="73"/>
      <c r="E5" s="73"/>
      <c r="F5" s="73"/>
    </row>
    <row r="7" spans="1:6" ht="27">
      <c r="A7" s="73" t="s">
        <v>4</v>
      </c>
      <c r="B7" s="73"/>
      <c r="C7" s="73"/>
      <c r="D7" s="73"/>
      <c r="E7" s="73"/>
      <c r="F7" s="73"/>
    </row>
    <row r="9" spans="1:6" ht="26.25">
      <c r="A9" s="2"/>
    </row>
    <row r="11" spans="1:6" ht="15.75">
      <c r="A11" s="4" t="s">
        <v>5</v>
      </c>
      <c r="B11" s="30"/>
      <c r="C11" s="74" t="s">
        <v>81</v>
      </c>
      <c r="D11" s="74"/>
      <c r="E11" s="74"/>
      <c r="F11" s="74"/>
    </row>
    <row r="13" spans="1:6">
      <c r="A13" s="3"/>
    </row>
    <row r="15" spans="1:6" ht="18.75">
      <c r="A15" s="51" t="s">
        <v>56</v>
      </c>
      <c r="D15" s="51" t="s">
        <v>65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75" t="s">
        <v>36</v>
      </c>
      <c r="B27" s="75"/>
      <c r="C27" s="75"/>
      <c r="D27" s="75"/>
      <c r="E27" s="75"/>
      <c r="F27" s="75"/>
    </row>
    <row r="29" spans="1:6">
      <c r="A29" s="72"/>
      <c r="B29" s="72"/>
      <c r="C29" s="72"/>
      <c r="D29" s="72"/>
      <c r="E29" s="72"/>
      <c r="F29" s="72"/>
    </row>
    <row r="30" spans="1:6">
      <c r="A30" s="72"/>
      <c r="B30" s="72"/>
      <c r="C30" s="72"/>
      <c r="D30" s="72"/>
      <c r="E30" s="72"/>
      <c r="F30" s="72"/>
    </row>
    <row r="31" spans="1:6" ht="22.5">
      <c r="A31" s="79" t="s">
        <v>7</v>
      </c>
      <c r="B31" s="79"/>
      <c r="C31" s="79"/>
      <c r="D31" s="79"/>
      <c r="E31" s="79"/>
      <c r="F31" s="79"/>
    </row>
    <row r="32" spans="1:6" ht="16.5" thickBot="1">
      <c r="A32" s="5"/>
    </row>
    <row r="33" spans="1:6">
      <c r="A33" s="80" t="s">
        <v>8</v>
      </c>
      <c r="B33" s="80" t="s">
        <v>9</v>
      </c>
      <c r="C33" s="80" t="s">
        <v>10</v>
      </c>
      <c r="D33" s="80" t="s">
        <v>40</v>
      </c>
      <c r="E33" s="80" t="s">
        <v>11</v>
      </c>
      <c r="F33" s="80" t="s">
        <v>12</v>
      </c>
    </row>
    <row r="34" spans="1:6" ht="29.25" customHeight="1" thickBot="1">
      <c r="A34" s="81"/>
      <c r="B34" s="81"/>
      <c r="C34" s="81"/>
      <c r="D34" s="81"/>
      <c r="E34" s="81"/>
      <c r="F34" s="81"/>
    </row>
    <row r="35" spans="1:6" ht="30" customHeight="1" thickBot="1">
      <c r="A35" s="6" t="s">
        <v>79</v>
      </c>
      <c r="B35" s="7" t="s">
        <v>80</v>
      </c>
      <c r="C35" s="7">
        <v>30</v>
      </c>
      <c r="D35" s="7">
        <v>0.03</v>
      </c>
      <c r="E35" s="7">
        <v>200.04</v>
      </c>
      <c r="F35" s="22">
        <f t="shared" ref="F35:F44" si="0">C35*D35*E35</f>
        <v>180.03599999999997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2">
        <f>(SUM(F35:F44)+SUM(E46:E49)+F65)*C50</f>
        <v>0</v>
      </c>
      <c r="E50" s="8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180.04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4" t="s">
        <v>23</v>
      </c>
      <c r="B55" s="85"/>
      <c r="C55" s="86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76"/>
      <c r="B56" s="77"/>
      <c r="C56" s="78"/>
      <c r="D56" s="40"/>
      <c r="E56" s="41"/>
      <c r="F56" s="41">
        <f t="shared" ref="F56:F64" si="2">D56*E56</f>
        <v>0</v>
      </c>
    </row>
    <row r="57" spans="1:8" ht="30" customHeight="1" thickBot="1">
      <c r="A57" s="76"/>
      <c r="B57" s="77"/>
      <c r="C57" s="78"/>
      <c r="D57" s="40"/>
      <c r="E57" s="41"/>
      <c r="F57" s="41">
        <f t="shared" si="2"/>
        <v>0</v>
      </c>
    </row>
    <row r="58" spans="1:8" ht="30" customHeight="1" thickBot="1">
      <c r="A58" s="76"/>
      <c r="B58" s="77"/>
      <c r="C58" s="78"/>
      <c r="D58" s="40"/>
      <c r="E58" s="41"/>
      <c r="F58" s="41">
        <f t="shared" si="2"/>
        <v>0</v>
      </c>
    </row>
    <row r="59" spans="1:8" ht="30" customHeight="1" thickBot="1">
      <c r="A59" s="76"/>
      <c r="B59" s="77"/>
      <c r="C59" s="78"/>
      <c r="D59" s="40"/>
      <c r="E59" s="41"/>
      <c r="F59" s="41">
        <f t="shared" si="2"/>
        <v>0</v>
      </c>
    </row>
    <row r="60" spans="1:8" ht="30" customHeight="1" thickBot="1">
      <c r="A60" s="76"/>
      <c r="B60" s="77"/>
      <c r="C60" s="78"/>
      <c r="D60" s="40"/>
      <c r="E60" s="41"/>
      <c r="F60" s="41">
        <f t="shared" si="2"/>
        <v>0</v>
      </c>
    </row>
    <row r="61" spans="1:8" ht="30" customHeight="1" thickBot="1">
      <c r="A61" s="76"/>
      <c r="B61" s="77"/>
      <c r="C61" s="78"/>
      <c r="D61" s="40"/>
      <c r="E61" s="41"/>
      <c r="F61" s="41">
        <f t="shared" si="2"/>
        <v>0</v>
      </c>
    </row>
    <row r="62" spans="1:8" ht="30" customHeight="1" thickBot="1">
      <c r="A62" s="76"/>
      <c r="B62" s="77"/>
      <c r="C62" s="78"/>
      <c r="D62" s="40"/>
      <c r="E62" s="41"/>
      <c r="F62" s="41">
        <f t="shared" si="2"/>
        <v>0</v>
      </c>
    </row>
    <row r="63" spans="1:8" ht="30" customHeight="1" thickBot="1">
      <c r="A63" s="76"/>
      <c r="B63" s="77"/>
      <c r="C63" s="78"/>
      <c r="D63" s="40"/>
      <c r="E63" s="41"/>
      <c r="F63" s="41">
        <f t="shared" si="2"/>
        <v>0</v>
      </c>
    </row>
    <row r="64" spans="1:8" ht="30" customHeight="1" thickBot="1">
      <c r="A64" s="76"/>
      <c r="B64" s="77"/>
      <c r="C64" s="78"/>
      <c r="D64" s="42"/>
      <c r="E64" s="43"/>
      <c r="F64" s="41">
        <f t="shared" si="2"/>
        <v>0</v>
      </c>
    </row>
    <row r="65" spans="1:6" ht="30" customHeight="1" thickBot="1">
      <c r="A65" s="88" t="s">
        <v>27</v>
      </c>
      <c r="B65" s="89"/>
      <c r="C65" s="90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180.04</v>
      </c>
      <c r="D67" s="48"/>
      <c r="E67" s="31"/>
      <c r="F67" s="31"/>
    </row>
    <row r="68" spans="1:6" ht="15.75">
      <c r="A68" s="15"/>
    </row>
    <row r="69" spans="1:6" ht="60" customHeight="1">
      <c r="A69" s="87" t="s">
        <v>28</v>
      </c>
      <c r="B69" s="87"/>
      <c r="C69" s="87"/>
      <c r="D69" s="87"/>
      <c r="E69" s="87"/>
      <c r="F69" s="8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9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3" t="s">
        <v>3</v>
      </c>
      <c r="B5" s="73"/>
      <c r="C5" s="73"/>
      <c r="D5" s="73"/>
      <c r="E5" s="73"/>
      <c r="F5" s="73"/>
    </row>
    <row r="7" spans="1:6" ht="27">
      <c r="A7" s="73" t="s">
        <v>4</v>
      </c>
      <c r="B7" s="73"/>
      <c r="C7" s="73"/>
      <c r="D7" s="73"/>
      <c r="E7" s="73"/>
      <c r="F7" s="73"/>
    </row>
    <row r="9" spans="1:6" ht="26.25">
      <c r="A9" s="2"/>
    </row>
    <row r="11" spans="1:6" ht="15.75">
      <c r="A11" s="4" t="s">
        <v>5</v>
      </c>
      <c r="B11" s="30"/>
      <c r="C11" s="74" t="s">
        <v>82</v>
      </c>
      <c r="D11" s="74"/>
      <c r="E11" s="74"/>
      <c r="F11" s="74"/>
    </row>
    <row r="13" spans="1:6">
      <c r="A13" s="3"/>
    </row>
    <row r="15" spans="1:6" ht="18.75">
      <c r="A15" s="51" t="s">
        <v>56</v>
      </c>
      <c r="D15" s="51" t="s">
        <v>84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75" t="s">
        <v>36</v>
      </c>
      <c r="B27" s="75"/>
      <c r="C27" s="75"/>
      <c r="D27" s="75"/>
      <c r="E27" s="75"/>
      <c r="F27" s="75"/>
    </row>
    <row r="29" spans="1:6">
      <c r="A29" s="72"/>
      <c r="B29" s="72"/>
      <c r="C29" s="72"/>
      <c r="D29" s="72"/>
      <c r="E29" s="72"/>
      <c r="F29" s="72"/>
    </row>
    <row r="30" spans="1:6">
      <c r="A30" s="72"/>
      <c r="B30" s="72"/>
      <c r="C30" s="72"/>
      <c r="D30" s="72"/>
      <c r="E30" s="72"/>
      <c r="F30" s="72"/>
    </row>
    <row r="31" spans="1:6" ht="22.5">
      <c r="A31" s="79" t="s">
        <v>7</v>
      </c>
      <c r="B31" s="79"/>
      <c r="C31" s="79"/>
      <c r="D31" s="79"/>
      <c r="E31" s="79"/>
      <c r="F31" s="79"/>
    </row>
    <row r="32" spans="1:6" ht="16.5" thickBot="1">
      <c r="A32" s="5"/>
    </row>
    <row r="33" spans="1:6">
      <c r="A33" s="80" t="s">
        <v>8</v>
      </c>
      <c r="B33" s="80" t="s">
        <v>9</v>
      </c>
      <c r="C33" s="80" t="s">
        <v>10</v>
      </c>
      <c r="D33" s="80" t="s">
        <v>40</v>
      </c>
      <c r="E33" s="80" t="s">
        <v>11</v>
      </c>
      <c r="F33" s="80" t="s">
        <v>12</v>
      </c>
    </row>
    <row r="34" spans="1:6" ht="29.25" customHeight="1" thickBot="1">
      <c r="A34" s="81"/>
      <c r="B34" s="81"/>
      <c r="C34" s="81"/>
      <c r="D34" s="81"/>
      <c r="E34" s="81"/>
      <c r="F34" s="81"/>
    </row>
    <row r="35" spans="1:6" ht="30" customHeight="1" thickBot="1">
      <c r="A35" s="6" t="s">
        <v>83</v>
      </c>
      <c r="B35" s="7" t="s">
        <v>80</v>
      </c>
      <c r="C35" s="7">
        <v>40</v>
      </c>
      <c r="D35" s="7">
        <v>0.2</v>
      </c>
      <c r="E35" s="7">
        <v>403.06</v>
      </c>
      <c r="F35" s="22">
        <f t="shared" ref="F35:F44" si="0">C35*D35*E35</f>
        <v>3224.48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67</v>
      </c>
      <c r="E49" s="36">
        <f>IF(ISBLANK(D49),0,(C49/100)*SUM(F35:F44))</f>
        <v>38.693759999999997</v>
      </c>
    </row>
    <row r="50" spans="1:8" ht="30" customHeight="1" thickBot="1">
      <c r="A50" s="21" t="s">
        <v>51</v>
      </c>
      <c r="B50" s="21"/>
      <c r="C50" s="37">
        <v>0</v>
      </c>
      <c r="D50" s="82">
        <f>(SUM(F35:F44)+SUM(E46:E49)+F65)*C50</f>
        <v>0</v>
      </c>
      <c r="E50" s="8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3263.17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4" t="s">
        <v>23</v>
      </c>
      <c r="B55" s="85"/>
      <c r="C55" s="86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76"/>
      <c r="B56" s="77"/>
      <c r="C56" s="78"/>
      <c r="D56" s="40"/>
      <c r="E56" s="41"/>
      <c r="F56" s="41">
        <f t="shared" ref="F56:F64" si="2">D56*E56</f>
        <v>0</v>
      </c>
    </row>
    <row r="57" spans="1:8" ht="30" customHeight="1" thickBot="1">
      <c r="A57" s="76"/>
      <c r="B57" s="77"/>
      <c r="C57" s="78"/>
      <c r="D57" s="40"/>
      <c r="E57" s="41"/>
      <c r="F57" s="41">
        <f t="shared" si="2"/>
        <v>0</v>
      </c>
    </row>
    <row r="58" spans="1:8" ht="30" customHeight="1" thickBot="1">
      <c r="A58" s="76"/>
      <c r="B58" s="77"/>
      <c r="C58" s="78"/>
      <c r="D58" s="40"/>
      <c r="E58" s="41"/>
      <c r="F58" s="41">
        <f t="shared" si="2"/>
        <v>0</v>
      </c>
    </row>
    <row r="59" spans="1:8" ht="30" customHeight="1" thickBot="1">
      <c r="A59" s="76"/>
      <c r="B59" s="77"/>
      <c r="C59" s="78"/>
      <c r="D59" s="40"/>
      <c r="E59" s="41"/>
      <c r="F59" s="41">
        <f t="shared" si="2"/>
        <v>0</v>
      </c>
    </row>
    <row r="60" spans="1:8" ht="30" customHeight="1" thickBot="1">
      <c r="A60" s="76"/>
      <c r="B60" s="77"/>
      <c r="C60" s="78"/>
      <c r="D60" s="40"/>
      <c r="E60" s="41"/>
      <c r="F60" s="41">
        <f t="shared" si="2"/>
        <v>0</v>
      </c>
    </row>
    <row r="61" spans="1:8" ht="30" customHeight="1" thickBot="1">
      <c r="A61" s="76"/>
      <c r="B61" s="77"/>
      <c r="C61" s="78"/>
      <c r="D61" s="40"/>
      <c r="E61" s="41"/>
      <c r="F61" s="41">
        <f t="shared" si="2"/>
        <v>0</v>
      </c>
    </row>
    <row r="62" spans="1:8" ht="30" customHeight="1" thickBot="1">
      <c r="A62" s="76"/>
      <c r="B62" s="77"/>
      <c r="C62" s="78"/>
      <c r="D62" s="40"/>
      <c r="E62" s="41"/>
      <c r="F62" s="41">
        <f t="shared" si="2"/>
        <v>0</v>
      </c>
    </row>
    <row r="63" spans="1:8" ht="30" customHeight="1" thickBot="1">
      <c r="A63" s="76"/>
      <c r="B63" s="77"/>
      <c r="C63" s="78"/>
      <c r="D63" s="40"/>
      <c r="E63" s="41"/>
      <c r="F63" s="41">
        <f t="shared" si="2"/>
        <v>0</v>
      </c>
    </row>
    <row r="64" spans="1:8" ht="30" customHeight="1" thickBot="1">
      <c r="A64" s="76"/>
      <c r="B64" s="77"/>
      <c r="C64" s="78"/>
      <c r="D64" s="42"/>
      <c r="E64" s="43"/>
      <c r="F64" s="41">
        <f t="shared" si="2"/>
        <v>0</v>
      </c>
    </row>
    <row r="65" spans="1:6" ht="30" customHeight="1" thickBot="1">
      <c r="A65" s="88" t="s">
        <v>27</v>
      </c>
      <c r="B65" s="89"/>
      <c r="C65" s="90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3263.17</v>
      </c>
      <c r="D67" s="48"/>
      <c r="E67" s="31"/>
      <c r="F67" s="31"/>
    </row>
    <row r="68" spans="1:6" ht="15.75">
      <c r="A68" s="15"/>
    </row>
    <row r="69" spans="1:6" ht="60" customHeight="1">
      <c r="A69" s="87" t="s">
        <v>28</v>
      </c>
      <c r="B69" s="87"/>
      <c r="C69" s="87"/>
      <c r="D69" s="87"/>
      <c r="E69" s="87"/>
      <c r="F69" s="8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3" t="s">
        <v>3</v>
      </c>
      <c r="B5" s="73"/>
      <c r="C5" s="73"/>
      <c r="D5" s="73"/>
      <c r="E5" s="73"/>
      <c r="F5" s="73"/>
    </row>
    <row r="7" spans="1:6" ht="27">
      <c r="A7" s="73" t="s">
        <v>4</v>
      </c>
      <c r="B7" s="73"/>
      <c r="C7" s="73"/>
      <c r="D7" s="73"/>
      <c r="E7" s="73"/>
      <c r="F7" s="73"/>
    </row>
    <row r="9" spans="1:6" ht="26.25">
      <c r="A9" s="2"/>
    </row>
    <row r="11" spans="1:6" ht="15.75">
      <c r="A11" s="4" t="s">
        <v>5</v>
      </c>
      <c r="B11" s="30"/>
      <c r="C11" s="74" t="s">
        <v>82</v>
      </c>
      <c r="D11" s="74"/>
      <c r="E11" s="74"/>
      <c r="F11" s="74"/>
    </row>
    <row r="13" spans="1:6">
      <c r="A13" s="3"/>
    </row>
    <row r="15" spans="1:6" ht="18.75">
      <c r="A15" s="51" t="s">
        <v>56</v>
      </c>
      <c r="D15" s="51" t="s">
        <v>84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75" t="s">
        <v>36</v>
      </c>
      <c r="B27" s="75"/>
      <c r="C27" s="75"/>
      <c r="D27" s="75"/>
      <c r="E27" s="75"/>
      <c r="F27" s="75"/>
    </row>
    <row r="29" spans="1:6">
      <c r="A29" s="72"/>
      <c r="B29" s="72"/>
      <c r="C29" s="72"/>
      <c r="D29" s="72"/>
      <c r="E29" s="72"/>
      <c r="F29" s="72"/>
    </row>
    <row r="30" spans="1:6">
      <c r="A30" s="72"/>
      <c r="B30" s="72"/>
      <c r="C30" s="72"/>
      <c r="D30" s="72"/>
      <c r="E30" s="72"/>
      <c r="F30" s="72"/>
    </row>
    <row r="31" spans="1:6" ht="22.5">
      <c r="A31" s="79" t="s">
        <v>7</v>
      </c>
      <c r="B31" s="79"/>
      <c r="C31" s="79"/>
      <c r="D31" s="79"/>
      <c r="E31" s="79"/>
      <c r="F31" s="79"/>
    </row>
    <row r="32" spans="1:6" ht="16.5" thickBot="1">
      <c r="A32" s="5"/>
    </row>
    <row r="33" spans="1:6">
      <c r="A33" s="80" t="s">
        <v>8</v>
      </c>
      <c r="B33" s="80" t="s">
        <v>9</v>
      </c>
      <c r="C33" s="80" t="s">
        <v>10</v>
      </c>
      <c r="D33" s="80" t="s">
        <v>40</v>
      </c>
      <c r="E33" s="80" t="s">
        <v>11</v>
      </c>
      <c r="F33" s="80" t="s">
        <v>12</v>
      </c>
    </row>
    <row r="34" spans="1:6" ht="29.25" customHeight="1" thickBot="1">
      <c r="A34" s="81"/>
      <c r="B34" s="81"/>
      <c r="C34" s="81"/>
      <c r="D34" s="81"/>
      <c r="E34" s="81"/>
      <c r="F34" s="81"/>
    </row>
    <row r="35" spans="1:6" ht="30" customHeight="1" thickBot="1">
      <c r="A35" s="6" t="s">
        <v>83</v>
      </c>
      <c r="B35" s="7" t="s">
        <v>80</v>
      </c>
      <c r="C35" s="7">
        <v>70</v>
      </c>
      <c r="D35" s="7">
        <v>0.3</v>
      </c>
      <c r="E35" s="7">
        <v>403.06</v>
      </c>
      <c r="F35" s="22">
        <f t="shared" ref="F35:F44" si="0">C35*D35*E35</f>
        <v>8464.26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 t="s">
        <v>67</v>
      </c>
      <c r="E48" s="36">
        <f t="shared" si="1"/>
        <v>101.57112000000001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67</v>
      </c>
      <c r="E49" s="36">
        <f>IF(ISBLANK(D49),0,(C49/100)*SUM(F35:F44))</f>
        <v>101.57112000000001</v>
      </c>
    </row>
    <row r="50" spans="1:8" ht="30" customHeight="1" thickBot="1">
      <c r="A50" s="21" t="s">
        <v>51</v>
      </c>
      <c r="B50" s="21"/>
      <c r="C50" s="37">
        <v>0</v>
      </c>
      <c r="D50" s="82">
        <f>(SUM(F35:F44)+SUM(E46:E49)+F65)*C50</f>
        <v>0</v>
      </c>
      <c r="E50" s="8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8667.4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4" t="s">
        <v>23</v>
      </c>
      <c r="B55" s="85"/>
      <c r="C55" s="86"/>
      <c r="D55" s="59" t="s">
        <v>24</v>
      </c>
      <c r="E55" s="59" t="s">
        <v>25</v>
      </c>
      <c r="F55" s="59" t="s">
        <v>26</v>
      </c>
    </row>
    <row r="56" spans="1:8" ht="30" customHeight="1" thickBot="1">
      <c r="A56" s="76"/>
      <c r="B56" s="77"/>
      <c r="C56" s="78"/>
      <c r="D56" s="40"/>
      <c r="E56" s="41"/>
      <c r="F56" s="41">
        <f t="shared" ref="F56:F64" si="2">D56*E56</f>
        <v>0</v>
      </c>
    </row>
    <row r="57" spans="1:8" ht="30" customHeight="1" thickBot="1">
      <c r="A57" s="76"/>
      <c r="B57" s="77"/>
      <c r="C57" s="78"/>
      <c r="D57" s="40"/>
      <c r="E57" s="41"/>
      <c r="F57" s="41">
        <f t="shared" si="2"/>
        <v>0</v>
      </c>
    </row>
    <row r="58" spans="1:8" ht="30" customHeight="1" thickBot="1">
      <c r="A58" s="76"/>
      <c r="B58" s="77"/>
      <c r="C58" s="78"/>
      <c r="D58" s="40"/>
      <c r="E58" s="41"/>
      <c r="F58" s="41">
        <f t="shared" si="2"/>
        <v>0</v>
      </c>
    </row>
    <row r="59" spans="1:8" ht="30" customHeight="1" thickBot="1">
      <c r="A59" s="76"/>
      <c r="B59" s="77"/>
      <c r="C59" s="78"/>
      <c r="D59" s="40"/>
      <c r="E59" s="41"/>
      <c r="F59" s="41">
        <f t="shared" si="2"/>
        <v>0</v>
      </c>
    </row>
    <row r="60" spans="1:8" ht="30" customHeight="1" thickBot="1">
      <c r="A60" s="76"/>
      <c r="B60" s="77"/>
      <c r="C60" s="78"/>
      <c r="D60" s="40"/>
      <c r="E60" s="41"/>
      <c r="F60" s="41">
        <f t="shared" si="2"/>
        <v>0</v>
      </c>
    </row>
    <row r="61" spans="1:8" ht="30" customHeight="1" thickBot="1">
      <c r="A61" s="76"/>
      <c r="B61" s="77"/>
      <c r="C61" s="78"/>
      <c r="D61" s="40"/>
      <c r="E61" s="41"/>
      <c r="F61" s="41">
        <f t="shared" si="2"/>
        <v>0</v>
      </c>
    </row>
    <row r="62" spans="1:8" ht="30" customHeight="1" thickBot="1">
      <c r="A62" s="76"/>
      <c r="B62" s="77"/>
      <c r="C62" s="78"/>
      <c r="D62" s="40"/>
      <c r="E62" s="41"/>
      <c r="F62" s="41">
        <f t="shared" si="2"/>
        <v>0</v>
      </c>
    </row>
    <row r="63" spans="1:8" ht="30" customHeight="1" thickBot="1">
      <c r="A63" s="76"/>
      <c r="B63" s="77"/>
      <c r="C63" s="78"/>
      <c r="D63" s="40"/>
      <c r="E63" s="41"/>
      <c r="F63" s="41">
        <f t="shared" si="2"/>
        <v>0</v>
      </c>
    </row>
    <row r="64" spans="1:8" ht="30" customHeight="1" thickBot="1">
      <c r="A64" s="76"/>
      <c r="B64" s="77"/>
      <c r="C64" s="78"/>
      <c r="D64" s="42"/>
      <c r="E64" s="43"/>
      <c r="F64" s="41">
        <f t="shared" si="2"/>
        <v>0</v>
      </c>
    </row>
    <row r="65" spans="1:6" ht="30" customHeight="1" thickBot="1">
      <c r="A65" s="88" t="s">
        <v>27</v>
      </c>
      <c r="B65" s="89"/>
      <c r="C65" s="90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8667.4</v>
      </c>
      <c r="D67" s="48"/>
      <c r="E67" s="31"/>
      <c r="F67" s="31"/>
    </row>
    <row r="68" spans="1:6" ht="15.75">
      <c r="A68" s="15"/>
    </row>
    <row r="69" spans="1:6" ht="60" customHeight="1">
      <c r="A69" s="87" t="s">
        <v>28</v>
      </c>
      <c r="B69" s="87"/>
      <c r="C69" s="87"/>
      <c r="D69" s="87"/>
      <c r="E69" s="87"/>
      <c r="F69" s="8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9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3" t="s">
        <v>3</v>
      </c>
      <c r="B5" s="73"/>
      <c r="C5" s="73"/>
      <c r="D5" s="73"/>
      <c r="E5" s="73"/>
      <c r="F5" s="73"/>
    </row>
    <row r="7" spans="1:6" ht="27">
      <c r="A7" s="73" t="s">
        <v>4</v>
      </c>
      <c r="B7" s="73"/>
      <c r="C7" s="73"/>
      <c r="D7" s="73"/>
      <c r="E7" s="73"/>
      <c r="F7" s="73"/>
    </row>
    <row r="9" spans="1:6" ht="26.25">
      <c r="A9" s="2"/>
    </row>
    <row r="11" spans="1:6" ht="15.75">
      <c r="A11" s="4" t="s">
        <v>5</v>
      </c>
      <c r="B11" s="30"/>
      <c r="C11" s="74" t="s">
        <v>85</v>
      </c>
      <c r="D11" s="74"/>
      <c r="E11" s="74"/>
      <c r="F11" s="74"/>
    </row>
    <row r="13" spans="1:6">
      <c r="A13" s="3"/>
    </row>
    <row r="15" spans="1:6" ht="18.75">
      <c r="A15" s="51" t="s">
        <v>56</v>
      </c>
      <c r="D15" s="51" t="s">
        <v>84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75" t="s">
        <v>36</v>
      </c>
      <c r="B27" s="75"/>
      <c r="C27" s="75"/>
      <c r="D27" s="75"/>
      <c r="E27" s="75"/>
      <c r="F27" s="75"/>
    </row>
    <row r="29" spans="1:6">
      <c r="A29" s="72"/>
      <c r="B29" s="72"/>
      <c r="C29" s="72"/>
      <c r="D29" s="72"/>
      <c r="E29" s="72"/>
      <c r="F29" s="72"/>
    </row>
    <row r="30" spans="1:6">
      <c r="A30" s="72"/>
      <c r="B30" s="72"/>
      <c r="C30" s="72"/>
      <c r="D30" s="72"/>
      <c r="E30" s="72"/>
      <c r="F30" s="72"/>
    </row>
    <row r="31" spans="1:6" ht="22.5">
      <c r="A31" s="79" t="s">
        <v>7</v>
      </c>
      <c r="B31" s="79"/>
      <c r="C31" s="79"/>
      <c r="D31" s="79"/>
      <c r="E31" s="79"/>
      <c r="F31" s="79"/>
    </row>
    <row r="32" spans="1:6" ht="16.5" thickBot="1">
      <c r="A32" s="5"/>
    </row>
    <row r="33" spans="1:6">
      <c r="A33" s="80" t="s">
        <v>8</v>
      </c>
      <c r="B33" s="80" t="s">
        <v>9</v>
      </c>
      <c r="C33" s="80" t="s">
        <v>10</v>
      </c>
      <c r="D33" s="80" t="s">
        <v>40</v>
      </c>
      <c r="E33" s="80" t="s">
        <v>11</v>
      </c>
      <c r="F33" s="80" t="s">
        <v>12</v>
      </c>
    </row>
    <row r="34" spans="1:6" ht="29.25" customHeight="1" thickBot="1">
      <c r="A34" s="81"/>
      <c r="B34" s="81"/>
      <c r="C34" s="81"/>
      <c r="D34" s="81"/>
      <c r="E34" s="81"/>
      <c r="F34" s="81"/>
    </row>
    <row r="35" spans="1:6" ht="30" customHeight="1" thickBot="1">
      <c r="A35" s="6" t="s">
        <v>83</v>
      </c>
      <c r="B35" s="7" t="s">
        <v>80</v>
      </c>
      <c r="C35" s="7">
        <v>30</v>
      </c>
      <c r="D35" s="7">
        <v>0.4</v>
      </c>
      <c r="E35" s="7">
        <v>403.06</v>
      </c>
      <c r="F35" s="22">
        <f t="shared" ref="F35:F44" si="0">C35*D35*E35</f>
        <v>4836.72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 t="s">
        <v>67</v>
      </c>
      <c r="E48" s="36">
        <f t="shared" si="1"/>
        <v>58.040640000000003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2">
        <f>(SUM(F35:F44)+SUM(E46:E49)+F65)*C50</f>
        <v>0</v>
      </c>
      <c r="E50" s="8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4894.76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4" t="s">
        <v>23</v>
      </c>
      <c r="B55" s="85"/>
      <c r="C55" s="86"/>
      <c r="D55" s="59" t="s">
        <v>24</v>
      </c>
      <c r="E55" s="59" t="s">
        <v>25</v>
      </c>
      <c r="F55" s="59" t="s">
        <v>26</v>
      </c>
    </row>
    <row r="56" spans="1:8" ht="30" customHeight="1" thickBot="1">
      <c r="A56" s="76"/>
      <c r="B56" s="77"/>
      <c r="C56" s="78"/>
      <c r="D56" s="40"/>
      <c r="E56" s="41"/>
      <c r="F56" s="41">
        <f t="shared" ref="F56:F64" si="2">D56*E56</f>
        <v>0</v>
      </c>
    </row>
    <row r="57" spans="1:8" ht="30" customHeight="1" thickBot="1">
      <c r="A57" s="76"/>
      <c r="B57" s="77"/>
      <c r="C57" s="78"/>
      <c r="D57" s="40"/>
      <c r="E57" s="41"/>
      <c r="F57" s="41">
        <f t="shared" si="2"/>
        <v>0</v>
      </c>
    </row>
    <row r="58" spans="1:8" ht="30" customHeight="1" thickBot="1">
      <c r="A58" s="76"/>
      <c r="B58" s="77"/>
      <c r="C58" s="78"/>
      <c r="D58" s="40"/>
      <c r="E58" s="41"/>
      <c r="F58" s="41">
        <f t="shared" si="2"/>
        <v>0</v>
      </c>
    </row>
    <row r="59" spans="1:8" ht="30" customHeight="1" thickBot="1">
      <c r="A59" s="76"/>
      <c r="B59" s="77"/>
      <c r="C59" s="78"/>
      <c r="D59" s="40"/>
      <c r="E59" s="41"/>
      <c r="F59" s="41">
        <f t="shared" si="2"/>
        <v>0</v>
      </c>
    </row>
    <row r="60" spans="1:8" ht="30" customHeight="1" thickBot="1">
      <c r="A60" s="76"/>
      <c r="B60" s="77"/>
      <c r="C60" s="78"/>
      <c r="D60" s="40"/>
      <c r="E60" s="41"/>
      <c r="F60" s="41">
        <f t="shared" si="2"/>
        <v>0</v>
      </c>
    </row>
    <row r="61" spans="1:8" ht="30" customHeight="1" thickBot="1">
      <c r="A61" s="76"/>
      <c r="B61" s="77"/>
      <c r="C61" s="78"/>
      <c r="D61" s="40"/>
      <c r="E61" s="41"/>
      <c r="F61" s="41">
        <f t="shared" si="2"/>
        <v>0</v>
      </c>
    </row>
    <row r="62" spans="1:8" ht="30" customHeight="1" thickBot="1">
      <c r="A62" s="76"/>
      <c r="B62" s="77"/>
      <c r="C62" s="78"/>
      <c r="D62" s="40"/>
      <c r="E62" s="41"/>
      <c r="F62" s="41">
        <f t="shared" si="2"/>
        <v>0</v>
      </c>
    </row>
    <row r="63" spans="1:8" ht="30" customHeight="1" thickBot="1">
      <c r="A63" s="76"/>
      <c r="B63" s="77"/>
      <c r="C63" s="78"/>
      <c r="D63" s="40"/>
      <c r="E63" s="41"/>
      <c r="F63" s="41">
        <f t="shared" si="2"/>
        <v>0</v>
      </c>
    </row>
    <row r="64" spans="1:8" ht="30" customHeight="1" thickBot="1">
      <c r="A64" s="76"/>
      <c r="B64" s="77"/>
      <c r="C64" s="78"/>
      <c r="D64" s="42"/>
      <c r="E64" s="43"/>
      <c r="F64" s="41">
        <f t="shared" si="2"/>
        <v>0</v>
      </c>
    </row>
    <row r="65" spans="1:6" ht="30" customHeight="1" thickBot="1">
      <c r="A65" s="88" t="s">
        <v>27</v>
      </c>
      <c r="B65" s="89"/>
      <c r="C65" s="90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4894.76</v>
      </c>
      <c r="D67" s="48"/>
      <c r="E67" s="31"/>
      <c r="F67" s="31"/>
    </row>
    <row r="68" spans="1:6" ht="15.75">
      <c r="A68" s="15"/>
    </row>
    <row r="69" spans="1:6" ht="60" customHeight="1">
      <c r="A69" s="87" t="s">
        <v>28</v>
      </c>
      <c r="B69" s="87"/>
      <c r="C69" s="87"/>
      <c r="D69" s="87"/>
      <c r="E69" s="87"/>
      <c r="F69" s="8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31" zoomScaleNormal="100" workbookViewId="0">
      <selection activeCell="A35" sqref="A35:F37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3" t="s">
        <v>3</v>
      </c>
      <c r="B5" s="73"/>
      <c r="C5" s="73"/>
      <c r="D5" s="73"/>
      <c r="E5" s="73"/>
      <c r="F5" s="73"/>
    </row>
    <row r="7" spans="1:6" ht="27">
      <c r="A7" s="73" t="s">
        <v>4</v>
      </c>
      <c r="B7" s="73"/>
      <c r="C7" s="73"/>
      <c r="D7" s="73"/>
      <c r="E7" s="73"/>
      <c r="F7" s="73"/>
    </row>
    <row r="9" spans="1:6" ht="26.25">
      <c r="A9" s="2"/>
    </row>
    <row r="11" spans="1:6" ht="15.75">
      <c r="A11" s="4" t="s">
        <v>5</v>
      </c>
      <c r="B11" s="30"/>
      <c r="C11" s="74" t="s">
        <v>87</v>
      </c>
      <c r="D11" s="74"/>
      <c r="E11" s="74"/>
      <c r="F11" s="74"/>
    </row>
    <row r="13" spans="1:6">
      <c r="A13" s="3"/>
    </row>
    <row r="15" spans="1:6" ht="18.75">
      <c r="A15" s="51" t="s">
        <v>56</v>
      </c>
      <c r="D15" s="51" t="s">
        <v>65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75" t="s">
        <v>36</v>
      </c>
      <c r="B27" s="75"/>
      <c r="C27" s="75"/>
      <c r="D27" s="75"/>
      <c r="E27" s="75"/>
      <c r="F27" s="75"/>
    </row>
    <row r="29" spans="1:6">
      <c r="A29" s="72"/>
      <c r="B29" s="72"/>
      <c r="C29" s="72"/>
      <c r="D29" s="72"/>
      <c r="E29" s="72"/>
      <c r="F29" s="72"/>
    </row>
    <row r="30" spans="1:6">
      <c r="A30" s="72"/>
      <c r="B30" s="72"/>
      <c r="C30" s="72"/>
      <c r="D30" s="72"/>
      <c r="E30" s="72"/>
      <c r="F30" s="72"/>
    </row>
    <row r="31" spans="1:6" ht="22.5">
      <c r="A31" s="79" t="s">
        <v>7</v>
      </c>
      <c r="B31" s="79"/>
      <c r="C31" s="79"/>
      <c r="D31" s="79"/>
      <c r="E31" s="79"/>
      <c r="F31" s="79"/>
    </row>
    <row r="32" spans="1:6" ht="16.5" thickBot="1">
      <c r="A32" s="5"/>
    </row>
    <row r="33" spans="1:6">
      <c r="A33" s="80" t="s">
        <v>8</v>
      </c>
      <c r="B33" s="80" t="s">
        <v>9</v>
      </c>
      <c r="C33" s="80" t="s">
        <v>10</v>
      </c>
      <c r="D33" s="80" t="s">
        <v>40</v>
      </c>
      <c r="E33" s="80" t="s">
        <v>11</v>
      </c>
      <c r="F33" s="80" t="s">
        <v>12</v>
      </c>
    </row>
    <row r="34" spans="1:6" ht="29.25" customHeight="1" thickBot="1">
      <c r="A34" s="81"/>
      <c r="B34" s="81"/>
      <c r="C34" s="81"/>
      <c r="D34" s="81"/>
      <c r="E34" s="81"/>
      <c r="F34" s="81"/>
    </row>
    <row r="35" spans="1:6" ht="30" customHeight="1" thickBot="1">
      <c r="A35" s="6" t="s">
        <v>88</v>
      </c>
      <c r="B35" s="7" t="s">
        <v>49</v>
      </c>
      <c r="C35" s="7">
        <v>30</v>
      </c>
      <c r="D35" s="7">
        <v>0.04</v>
      </c>
      <c r="E35" s="7">
        <v>200.04</v>
      </c>
      <c r="F35" s="22">
        <f t="shared" ref="F35:F44" si="0">C35*D35*E35</f>
        <v>240.04799999999997</v>
      </c>
    </row>
    <row r="36" spans="1:6" ht="30" customHeight="1" thickBot="1">
      <c r="A36" s="6" t="s">
        <v>89</v>
      </c>
      <c r="B36" s="7" t="s">
        <v>48</v>
      </c>
      <c r="C36" s="7">
        <v>1</v>
      </c>
      <c r="D36" s="7">
        <v>0.2</v>
      </c>
      <c r="E36" s="7">
        <v>200.04</v>
      </c>
      <c r="F36" s="22">
        <f t="shared" si="0"/>
        <v>40.008000000000003</v>
      </c>
    </row>
    <row r="37" spans="1:6" ht="30" customHeight="1" thickBot="1">
      <c r="A37" s="6" t="s">
        <v>90</v>
      </c>
      <c r="B37" s="7" t="s">
        <v>48</v>
      </c>
      <c r="C37" s="7">
        <v>1</v>
      </c>
      <c r="D37" s="7">
        <v>0.2</v>
      </c>
      <c r="E37" s="7">
        <v>200.04</v>
      </c>
      <c r="F37" s="22">
        <f t="shared" si="0"/>
        <v>40.008000000000003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0.2</v>
      </c>
      <c r="D50" s="82">
        <f>(SUM(F35:F44)+SUM(E46:E49)+F65)*C50</f>
        <v>71.020799999999994</v>
      </c>
      <c r="E50" s="8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ROUND(SUM(F35:F44),3)+ROUND(SUM(D46:E50),3)</f>
        <v>391.08500000000004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4" t="s">
        <v>23</v>
      </c>
      <c r="B55" s="85"/>
      <c r="C55" s="86"/>
      <c r="D55" s="61" t="s">
        <v>24</v>
      </c>
      <c r="E55" s="61" t="s">
        <v>25</v>
      </c>
      <c r="F55" s="61" t="s">
        <v>26</v>
      </c>
    </row>
    <row r="56" spans="1:8" ht="30" customHeight="1" thickBot="1">
      <c r="A56" s="76" t="s">
        <v>91</v>
      </c>
      <c r="B56" s="77"/>
      <c r="C56" s="78"/>
      <c r="D56" s="40">
        <v>2</v>
      </c>
      <c r="E56" s="41">
        <v>15</v>
      </c>
      <c r="F56" s="41">
        <f t="shared" ref="F56:F64" si="2">D56*E56</f>
        <v>30</v>
      </c>
    </row>
    <row r="57" spans="1:8" ht="30" customHeight="1" thickBot="1">
      <c r="A57" s="76" t="s">
        <v>73</v>
      </c>
      <c r="B57" s="77"/>
      <c r="C57" s="78"/>
      <c r="D57" s="40">
        <v>8</v>
      </c>
      <c r="E57" s="41">
        <v>0.63</v>
      </c>
      <c r="F57" s="41">
        <f t="shared" si="2"/>
        <v>5.04</v>
      </c>
    </row>
    <row r="58" spans="1:8" ht="30" customHeight="1" thickBot="1">
      <c r="A58" s="76"/>
      <c r="B58" s="77"/>
      <c r="C58" s="78"/>
      <c r="D58" s="40"/>
      <c r="E58" s="41"/>
      <c r="F58" s="41">
        <f t="shared" si="2"/>
        <v>0</v>
      </c>
    </row>
    <row r="59" spans="1:8" ht="30" customHeight="1" thickBot="1">
      <c r="A59" s="76"/>
      <c r="B59" s="77"/>
      <c r="C59" s="78"/>
      <c r="D59" s="40"/>
      <c r="E59" s="41"/>
      <c r="F59" s="41">
        <f t="shared" si="2"/>
        <v>0</v>
      </c>
    </row>
    <row r="60" spans="1:8" ht="30" customHeight="1" thickBot="1">
      <c r="A60" s="76"/>
      <c r="B60" s="77"/>
      <c r="C60" s="78"/>
      <c r="D60" s="40"/>
      <c r="E60" s="41"/>
      <c r="F60" s="41">
        <f t="shared" si="2"/>
        <v>0</v>
      </c>
    </row>
    <row r="61" spans="1:8" ht="30" customHeight="1" thickBot="1">
      <c r="A61" s="76"/>
      <c r="B61" s="77"/>
      <c r="C61" s="78"/>
      <c r="D61" s="40"/>
      <c r="E61" s="41"/>
      <c r="F61" s="41">
        <f t="shared" si="2"/>
        <v>0</v>
      </c>
    </row>
    <row r="62" spans="1:8" ht="30" customHeight="1" thickBot="1">
      <c r="A62" s="76"/>
      <c r="B62" s="77"/>
      <c r="C62" s="78"/>
      <c r="D62" s="40"/>
      <c r="E62" s="41"/>
      <c r="F62" s="41">
        <f t="shared" si="2"/>
        <v>0</v>
      </c>
    </row>
    <row r="63" spans="1:8" ht="30" customHeight="1" thickBot="1">
      <c r="A63" s="76"/>
      <c r="B63" s="77"/>
      <c r="C63" s="78"/>
      <c r="D63" s="40"/>
      <c r="E63" s="41"/>
      <c r="F63" s="41">
        <f t="shared" si="2"/>
        <v>0</v>
      </c>
    </row>
    <row r="64" spans="1:8" ht="30" customHeight="1" thickBot="1">
      <c r="A64" s="76"/>
      <c r="B64" s="77"/>
      <c r="C64" s="78"/>
      <c r="D64" s="42"/>
      <c r="E64" s="43"/>
      <c r="F64" s="41">
        <f t="shared" si="2"/>
        <v>0</v>
      </c>
    </row>
    <row r="65" spans="1:6" ht="30" customHeight="1" thickBot="1">
      <c r="A65" s="88" t="s">
        <v>27</v>
      </c>
      <c r="B65" s="89"/>
      <c r="C65" s="90"/>
      <c r="D65" s="44"/>
      <c r="E65" s="45"/>
      <c r="F65" s="46">
        <f>SUM(F56:F64)</f>
        <v>35.04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426.12500000000006</v>
      </c>
      <c r="D67" s="48"/>
      <c r="E67" s="31"/>
      <c r="F67" s="31"/>
    </row>
    <row r="68" spans="1:6" ht="15.75">
      <c r="A68" s="15"/>
    </row>
    <row r="69" spans="1:6" ht="60" customHeight="1">
      <c r="A69" s="87" t="s">
        <v>28</v>
      </c>
      <c r="B69" s="87"/>
      <c r="C69" s="87"/>
      <c r="D69" s="87"/>
      <c r="E69" s="87"/>
      <c r="F69" s="8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49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3" t="s">
        <v>3</v>
      </c>
      <c r="B5" s="73"/>
      <c r="C5" s="73"/>
      <c r="D5" s="73"/>
      <c r="E5" s="73"/>
      <c r="F5" s="73"/>
    </row>
    <row r="7" spans="1:6" ht="27">
      <c r="A7" s="73" t="s">
        <v>4</v>
      </c>
      <c r="B7" s="73"/>
      <c r="C7" s="73"/>
      <c r="D7" s="73"/>
      <c r="E7" s="73"/>
      <c r="F7" s="73"/>
    </row>
    <row r="9" spans="1:6" ht="26.25">
      <c r="A9" s="2"/>
    </row>
    <row r="11" spans="1:6" ht="15.75">
      <c r="A11" s="4" t="s">
        <v>5</v>
      </c>
      <c r="B11" s="30"/>
      <c r="C11" s="74" t="s">
        <v>96</v>
      </c>
      <c r="D11" s="74"/>
      <c r="E11" s="74"/>
      <c r="F11" s="74"/>
    </row>
    <row r="13" spans="1:6">
      <c r="A13" s="3"/>
    </row>
    <row r="15" spans="1:6" ht="18.75">
      <c r="A15" s="51" t="s">
        <v>56</v>
      </c>
      <c r="D15" s="51" t="s">
        <v>65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75" t="s">
        <v>36</v>
      </c>
      <c r="B27" s="75"/>
      <c r="C27" s="75"/>
      <c r="D27" s="75"/>
      <c r="E27" s="75"/>
      <c r="F27" s="75"/>
    </row>
    <row r="29" spans="1:6">
      <c r="A29" s="72"/>
      <c r="B29" s="72"/>
      <c r="C29" s="72"/>
      <c r="D29" s="72"/>
      <c r="E29" s="72"/>
      <c r="F29" s="72"/>
    </row>
    <row r="30" spans="1:6">
      <c r="A30" s="72"/>
      <c r="B30" s="72"/>
      <c r="C30" s="72"/>
      <c r="D30" s="72"/>
      <c r="E30" s="72"/>
      <c r="F30" s="72"/>
    </row>
    <row r="31" spans="1:6" ht="22.5">
      <c r="A31" s="79" t="s">
        <v>7</v>
      </c>
      <c r="B31" s="79"/>
      <c r="C31" s="79"/>
      <c r="D31" s="79"/>
      <c r="E31" s="79"/>
      <c r="F31" s="79"/>
    </row>
    <row r="32" spans="1:6" ht="16.5" thickBot="1">
      <c r="A32" s="5"/>
    </row>
    <row r="33" spans="1:6">
      <c r="A33" s="80" t="s">
        <v>8</v>
      </c>
      <c r="B33" s="80" t="s">
        <v>9</v>
      </c>
      <c r="C33" s="80" t="s">
        <v>10</v>
      </c>
      <c r="D33" s="80" t="s">
        <v>40</v>
      </c>
      <c r="E33" s="80" t="s">
        <v>11</v>
      </c>
      <c r="F33" s="80" t="s">
        <v>12</v>
      </c>
    </row>
    <row r="34" spans="1:6" ht="29.25" customHeight="1" thickBot="1">
      <c r="A34" s="81"/>
      <c r="B34" s="81"/>
      <c r="C34" s="81"/>
      <c r="D34" s="81"/>
      <c r="E34" s="81"/>
      <c r="F34" s="81"/>
    </row>
    <row r="35" spans="1:6" ht="30" customHeight="1" thickBot="1">
      <c r="A35" s="6" t="s">
        <v>94</v>
      </c>
      <c r="B35" s="7" t="s">
        <v>50</v>
      </c>
      <c r="C35" s="7">
        <v>12</v>
      </c>
      <c r="D35" s="7">
        <v>1</v>
      </c>
      <c r="E35" s="7">
        <v>200.04</v>
      </c>
      <c r="F35" s="22">
        <f t="shared" ref="F35:F44" si="0">C35*D35*E35</f>
        <v>2400.48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0.2</v>
      </c>
      <c r="D50" s="82">
        <f>(SUM(F35:F44)+SUM(E46:E49)+F65)*C50</f>
        <v>3960.096</v>
      </c>
      <c r="E50" s="8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6360.58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4" t="s">
        <v>23</v>
      </c>
      <c r="B55" s="85"/>
      <c r="C55" s="86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76" t="s">
        <v>95</v>
      </c>
      <c r="B56" s="77"/>
      <c r="C56" s="78"/>
      <c r="D56" s="40">
        <v>12</v>
      </c>
      <c r="E56" s="41">
        <v>1450</v>
      </c>
      <c r="F56" s="41">
        <f t="shared" ref="F56:F64" si="2">D56*E56</f>
        <v>17400</v>
      </c>
    </row>
    <row r="57" spans="1:8" ht="30" customHeight="1" thickBot="1">
      <c r="A57" s="76"/>
      <c r="B57" s="77"/>
      <c r="C57" s="78"/>
      <c r="D57" s="40"/>
      <c r="E57" s="41"/>
      <c r="F57" s="41">
        <f t="shared" si="2"/>
        <v>0</v>
      </c>
    </row>
    <row r="58" spans="1:8" ht="30" customHeight="1" thickBot="1">
      <c r="A58" s="76"/>
      <c r="B58" s="77"/>
      <c r="C58" s="78"/>
      <c r="D58" s="40"/>
      <c r="E58" s="41"/>
      <c r="F58" s="41">
        <f t="shared" si="2"/>
        <v>0</v>
      </c>
    </row>
    <row r="59" spans="1:8" ht="30" customHeight="1" thickBot="1">
      <c r="A59" s="76"/>
      <c r="B59" s="77"/>
      <c r="C59" s="78"/>
      <c r="D59" s="40"/>
      <c r="E59" s="41"/>
      <c r="F59" s="41">
        <f t="shared" si="2"/>
        <v>0</v>
      </c>
    </row>
    <row r="60" spans="1:8" ht="30" customHeight="1" thickBot="1">
      <c r="A60" s="76"/>
      <c r="B60" s="77"/>
      <c r="C60" s="78"/>
      <c r="D60" s="40"/>
      <c r="E60" s="41"/>
      <c r="F60" s="41">
        <f t="shared" si="2"/>
        <v>0</v>
      </c>
    </row>
    <row r="61" spans="1:8" ht="30" customHeight="1" thickBot="1">
      <c r="A61" s="76"/>
      <c r="B61" s="77"/>
      <c r="C61" s="78"/>
      <c r="D61" s="40"/>
      <c r="E61" s="41"/>
      <c r="F61" s="41">
        <f t="shared" si="2"/>
        <v>0</v>
      </c>
    </row>
    <row r="62" spans="1:8" ht="30" customHeight="1" thickBot="1">
      <c r="A62" s="76"/>
      <c r="B62" s="77"/>
      <c r="C62" s="78"/>
      <c r="D62" s="40"/>
      <c r="E62" s="41"/>
      <c r="F62" s="41">
        <f t="shared" si="2"/>
        <v>0</v>
      </c>
    </row>
    <row r="63" spans="1:8" ht="30" customHeight="1" thickBot="1">
      <c r="A63" s="76"/>
      <c r="B63" s="77"/>
      <c r="C63" s="78"/>
      <c r="D63" s="40"/>
      <c r="E63" s="41"/>
      <c r="F63" s="41">
        <f t="shared" si="2"/>
        <v>0</v>
      </c>
    </row>
    <row r="64" spans="1:8" ht="30" customHeight="1" thickBot="1">
      <c r="A64" s="76"/>
      <c r="B64" s="77"/>
      <c r="C64" s="78"/>
      <c r="D64" s="42"/>
      <c r="E64" s="43"/>
      <c r="F64" s="41">
        <f t="shared" si="2"/>
        <v>0</v>
      </c>
    </row>
    <row r="65" spans="1:6" ht="30" customHeight="1" thickBot="1">
      <c r="A65" s="88" t="s">
        <v>27</v>
      </c>
      <c r="B65" s="89"/>
      <c r="C65" s="90"/>
      <c r="D65" s="44"/>
      <c r="E65" s="45"/>
      <c r="F65" s="46">
        <f>SUM(F56:F64)</f>
        <v>17400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23760.58</v>
      </c>
      <c r="D67" s="48"/>
      <c r="E67" s="31"/>
      <c r="F67" s="31"/>
    </row>
    <row r="68" spans="1:6" ht="15.75">
      <c r="A68" s="15"/>
    </row>
    <row r="69" spans="1:6" ht="60" customHeight="1">
      <c r="A69" s="87" t="s">
        <v>28</v>
      </c>
      <c r="B69" s="87"/>
      <c r="C69" s="87"/>
      <c r="D69" s="87"/>
      <c r="E69" s="87"/>
      <c r="F69" s="8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3" t="s">
        <v>3</v>
      </c>
      <c r="B5" s="73"/>
      <c r="C5" s="73"/>
      <c r="D5" s="73"/>
      <c r="E5" s="73"/>
      <c r="F5" s="73"/>
    </row>
    <row r="7" spans="1:6" ht="27">
      <c r="A7" s="73" t="s">
        <v>4</v>
      </c>
      <c r="B7" s="73"/>
      <c r="C7" s="73"/>
      <c r="D7" s="73"/>
      <c r="E7" s="73"/>
      <c r="F7" s="73"/>
    </row>
    <row r="9" spans="1:6" ht="26.25">
      <c r="A9" s="2"/>
    </row>
    <row r="11" spans="1:6" ht="15.75">
      <c r="A11" s="4" t="s">
        <v>5</v>
      </c>
      <c r="B11" s="30"/>
      <c r="C11" s="74" t="s">
        <v>102</v>
      </c>
      <c r="D11" s="74"/>
      <c r="E11" s="74"/>
      <c r="F11" s="74"/>
    </row>
    <row r="13" spans="1:6">
      <c r="A13" s="3"/>
    </row>
    <row r="15" spans="1:6" ht="18.75">
      <c r="A15" s="51" t="s">
        <v>56</v>
      </c>
      <c r="D15" s="51" t="s">
        <v>65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75" t="s">
        <v>36</v>
      </c>
      <c r="B27" s="75"/>
      <c r="C27" s="75"/>
      <c r="D27" s="75"/>
      <c r="E27" s="75"/>
      <c r="F27" s="75"/>
    </row>
    <row r="29" spans="1:6">
      <c r="A29" s="72"/>
      <c r="B29" s="72"/>
      <c r="C29" s="72"/>
      <c r="D29" s="72"/>
      <c r="E29" s="72"/>
      <c r="F29" s="72"/>
    </row>
    <row r="30" spans="1:6">
      <c r="A30" s="72"/>
      <c r="B30" s="72"/>
      <c r="C30" s="72"/>
      <c r="D30" s="72"/>
      <c r="E30" s="72"/>
      <c r="F30" s="72"/>
    </row>
    <row r="31" spans="1:6" ht="22.5">
      <c r="A31" s="79" t="s">
        <v>7</v>
      </c>
      <c r="B31" s="79"/>
      <c r="C31" s="79"/>
      <c r="D31" s="79"/>
      <c r="E31" s="79"/>
      <c r="F31" s="79"/>
    </row>
    <row r="32" spans="1:6" ht="16.5" thickBot="1">
      <c r="A32" s="5"/>
    </row>
    <row r="33" spans="1:6">
      <c r="A33" s="80" t="s">
        <v>8</v>
      </c>
      <c r="B33" s="80" t="s">
        <v>9</v>
      </c>
      <c r="C33" s="80" t="s">
        <v>10</v>
      </c>
      <c r="D33" s="80" t="s">
        <v>40</v>
      </c>
      <c r="E33" s="80" t="s">
        <v>11</v>
      </c>
      <c r="F33" s="80" t="s">
        <v>12</v>
      </c>
    </row>
    <row r="34" spans="1:6" ht="29.25" customHeight="1" thickBot="1">
      <c r="A34" s="81"/>
      <c r="B34" s="81"/>
      <c r="C34" s="81"/>
      <c r="D34" s="81"/>
      <c r="E34" s="81"/>
      <c r="F34" s="81"/>
    </row>
    <row r="35" spans="1:6" ht="30" customHeight="1" thickBot="1">
      <c r="A35" s="6" t="s">
        <v>100</v>
      </c>
      <c r="B35" s="7" t="s">
        <v>48</v>
      </c>
      <c r="C35" s="7">
        <v>1</v>
      </c>
      <c r="D35" s="7">
        <v>4</v>
      </c>
      <c r="E35" s="7">
        <v>403.06</v>
      </c>
      <c r="F35" s="22">
        <f t="shared" ref="F35:F44" si="0">C35*D35*E35</f>
        <v>1612.24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67</v>
      </c>
      <c r="E49" s="36">
        <f>IF(ISBLANK(D49),0,(C49/100)*SUM(F35:F44))</f>
        <v>19.346879999999999</v>
      </c>
    </row>
    <row r="50" spans="1:8" ht="30" customHeight="1" thickBot="1">
      <c r="A50" s="21" t="s">
        <v>51</v>
      </c>
      <c r="B50" s="21"/>
      <c r="C50" s="37">
        <v>0</v>
      </c>
      <c r="D50" s="82">
        <f>(SUM(F35:F44)+SUM(E46:E49)+F65)*C50</f>
        <v>0</v>
      </c>
      <c r="E50" s="8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1631.59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4" t="s">
        <v>23</v>
      </c>
      <c r="B55" s="85"/>
      <c r="C55" s="86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76"/>
      <c r="B56" s="77"/>
      <c r="C56" s="78"/>
      <c r="D56" s="40"/>
      <c r="E56" s="41"/>
      <c r="F56" s="41">
        <f t="shared" ref="F56:F64" si="2">D56*E56</f>
        <v>0</v>
      </c>
    </row>
    <row r="57" spans="1:8" ht="30" customHeight="1" thickBot="1">
      <c r="A57" s="76"/>
      <c r="B57" s="77"/>
      <c r="C57" s="78"/>
      <c r="D57" s="40"/>
      <c r="E57" s="41"/>
      <c r="F57" s="41">
        <f t="shared" si="2"/>
        <v>0</v>
      </c>
    </row>
    <row r="58" spans="1:8" ht="30" customHeight="1" thickBot="1">
      <c r="A58" s="76"/>
      <c r="B58" s="77"/>
      <c r="C58" s="78"/>
      <c r="D58" s="40"/>
      <c r="E58" s="41"/>
      <c r="F58" s="41">
        <f t="shared" si="2"/>
        <v>0</v>
      </c>
    </row>
    <row r="59" spans="1:8" ht="30" customHeight="1" thickBot="1">
      <c r="A59" s="76"/>
      <c r="B59" s="77"/>
      <c r="C59" s="78"/>
      <c r="D59" s="40"/>
      <c r="E59" s="41"/>
      <c r="F59" s="41">
        <f t="shared" si="2"/>
        <v>0</v>
      </c>
    </row>
    <row r="60" spans="1:8" ht="30" customHeight="1" thickBot="1">
      <c r="A60" s="76"/>
      <c r="B60" s="77"/>
      <c r="C60" s="78"/>
      <c r="D60" s="40"/>
      <c r="E60" s="41"/>
      <c r="F60" s="41">
        <f t="shared" si="2"/>
        <v>0</v>
      </c>
    </row>
    <row r="61" spans="1:8" ht="30" customHeight="1" thickBot="1">
      <c r="A61" s="76"/>
      <c r="B61" s="77"/>
      <c r="C61" s="78"/>
      <c r="D61" s="40"/>
      <c r="E61" s="41"/>
      <c r="F61" s="41">
        <f t="shared" si="2"/>
        <v>0</v>
      </c>
    </row>
    <row r="62" spans="1:8" ht="30" customHeight="1" thickBot="1">
      <c r="A62" s="76"/>
      <c r="B62" s="77"/>
      <c r="C62" s="78"/>
      <c r="D62" s="40"/>
      <c r="E62" s="41"/>
      <c r="F62" s="41">
        <f t="shared" si="2"/>
        <v>0</v>
      </c>
    </row>
    <row r="63" spans="1:8" ht="30" customHeight="1" thickBot="1">
      <c r="A63" s="76"/>
      <c r="B63" s="77"/>
      <c r="C63" s="78"/>
      <c r="D63" s="40"/>
      <c r="E63" s="41"/>
      <c r="F63" s="41">
        <f t="shared" si="2"/>
        <v>0</v>
      </c>
    </row>
    <row r="64" spans="1:8" ht="30" customHeight="1" thickBot="1">
      <c r="A64" s="76"/>
      <c r="B64" s="77"/>
      <c r="C64" s="78"/>
      <c r="D64" s="42"/>
      <c r="E64" s="43"/>
      <c r="F64" s="41">
        <f t="shared" si="2"/>
        <v>0</v>
      </c>
    </row>
    <row r="65" spans="1:6" ht="30" customHeight="1" thickBot="1">
      <c r="A65" s="88" t="s">
        <v>27</v>
      </c>
      <c r="B65" s="89"/>
      <c r="C65" s="90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1631.59</v>
      </c>
      <c r="D67" s="48"/>
      <c r="E67" s="31"/>
      <c r="F67" s="31"/>
    </row>
    <row r="68" spans="1:6" ht="15.75">
      <c r="A68" s="15"/>
    </row>
    <row r="69" spans="1:6" ht="60" customHeight="1">
      <c r="A69" s="87" t="s">
        <v>28</v>
      </c>
      <c r="B69" s="87"/>
      <c r="C69" s="87"/>
      <c r="D69" s="87"/>
      <c r="E69" s="87"/>
      <c r="F69" s="8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3" t="s">
        <v>3</v>
      </c>
      <c r="B5" s="73"/>
      <c r="C5" s="73"/>
      <c r="D5" s="73"/>
      <c r="E5" s="73"/>
      <c r="F5" s="73"/>
    </row>
    <row r="7" spans="1:6" ht="27">
      <c r="A7" s="73" t="s">
        <v>4</v>
      </c>
      <c r="B7" s="73"/>
      <c r="C7" s="73"/>
      <c r="D7" s="73"/>
      <c r="E7" s="73"/>
      <c r="F7" s="73"/>
    </row>
    <row r="9" spans="1:6" ht="26.25">
      <c r="A9" s="2"/>
    </row>
    <row r="11" spans="1:6" ht="15.75">
      <c r="A11" s="4" t="s">
        <v>5</v>
      </c>
      <c r="B11" s="30"/>
      <c r="C11" s="74" t="s">
        <v>102</v>
      </c>
      <c r="D11" s="74"/>
      <c r="E11" s="74"/>
      <c r="F11" s="74"/>
    </row>
    <row r="13" spans="1:6">
      <c r="A13" s="3"/>
    </row>
    <row r="15" spans="1:6" ht="18.75">
      <c r="A15" s="51" t="s">
        <v>56</v>
      </c>
      <c r="D15" s="51" t="s">
        <v>65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75" t="s">
        <v>36</v>
      </c>
      <c r="B27" s="75"/>
      <c r="C27" s="75"/>
      <c r="D27" s="75"/>
      <c r="E27" s="75"/>
      <c r="F27" s="75"/>
    </row>
    <row r="29" spans="1:6">
      <c r="A29" s="72"/>
      <c r="B29" s="72"/>
      <c r="C29" s="72"/>
      <c r="D29" s="72"/>
      <c r="E29" s="72"/>
      <c r="F29" s="72"/>
    </row>
    <row r="30" spans="1:6">
      <c r="A30" s="72"/>
      <c r="B30" s="72"/>
      <c r="C30" s="72"/>
      <c r="D30" s="72"/>
      <c r="E30" s="72"/>
      <c r="F30" s="72"/>
    </row>
    <row r="31" spans="1:6" ht="22.5">
      <c r="A31" s="79" t="s">
        <v>7</v>
      </c>
      <c r="B31" s="79"/>
      <c r="C31" s="79"/>
      <c r="D31" s="79"/>
      <c r="E31" s="79"/>
      <c r="F31" s="79"/>
    </row>
    <row r="32" spans="1:6" ht="16.5" thickBot="1">
      <c r="A32" s="5"/>
    </row>
    <row r="33" spans="1:6">
      <c r="A33" s="80" t="s">
        <v>8</v>
      </c>
      <c r="B33" s="80" t="s">
        <v>9</v>
      </c>
      <c r="C33" s="80" t="s">
        <v>10</v>
      </c>
      <c r="D33" s="80" t="s">
        <v>40</v>
      </c>
      <c r="E33" s="80" t="s">
        <v>11</v>
      </c>
      <c r="F33" s="80" t="s">
        <v>12</v>
      </c>
    </row>
    <row r="34" spans="1:6" ht="29.25" customHeight="1" thickBot="1">
      <c r="A34" s="81"/>
      <c r="B34" s="81"/>
      <c r="C34" s="81"/>
      <c r="D34" s="81"/>
      <c r="E34" s="81"/>
      <c r="F34" s="81"/>
    </row>
    <row r="35" spans="1:6" ht="30" customHeight="1" thickBot="1">
      <c r="A35" s="6" t="s">
        <v>100</v>
      </c>
      <c r="B35" s="7" t="s">
        <v>48</v>
      </c>
      <c r="C35" s="7">
        <v>1</v>
      </c>
      <c r="D35" s="7">
        <v>4</v>
      </c>
      <c r="E35" s="7">
        <v>403.06</v>
      </c>
      <c r="F35" s="22">
        <f t="shared" ref="F35:F44" si="0">C35*D35*E35</f>
        <v>1612.24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67</v>
      </c>
      <c r="E49" s="36">
        <f>IF(ISBLANK(D49),0,(C49/100)*SUM(F35:F44))</f>
        <v>19.346879999999999</v>
      </c>
    </row>
    <row r="50" spans="1:8" ht="30" customHeight="1" thickBot="1">
      <c r="A50" s="21" t="s">
        <v>51</v>
      </c>
      <c r="B50" s="21"/>
      <c r="C50" s="37">
        <v>0</v>
      </c>
      <c r="D50" s="82">
        <f>(SUM(F35:F44)+SUM(E46:E49)+F65)*C50</f>
        <v>0</v>
      </c>
      <c r="E50" s="8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1631.59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4" t="s">
        <v>23</v>
      </c>
      <c r="B55" s="85"/>
      <c r="C55" s="86"/>
      <c r="D55" s="63" t="s">
        <v>24</v>
      </c>
      <c r="E55" s="63" t="s">
        <v>25</v>
      </c>
      <c r="F55" s="63" t="s">
        <v>26</v>
      </c>
    </row>
    <row r="56" spans="1:8" ht="30" customHeight="1" thickBot="1">
      <c r="A56" s="76"/>
      <c r="B56" s="77"/>
      <c r="C56" s="78"/>
      <c r="D56" s="40"/>
      <c r="E56" s="41"/>
      <c r="F56" s="41">
        <f t="shared" ref="F56:F64" si="2">D56*E56</f>
        <v>0</v>
      </c>
    </row>
    <row r="57" spans="1:8" ht="30" customHeight="1" thickBot="1">
      <c r="A57" s="76"/>
      <c r="B57" s="77"/>
      <c r="C57" s="78"/>
      <c r="D57" s="40"/>
      <c r="E57" s="41"/>
      <c r="F57" s="41">
        <f t="shared" si="2"/>
        <v>0</v>
      </c>
    </row>
    <row r="58" spans="1:8" ht="30" customHeight="1" thickBot="1">
      <c r="A58" s="76"/>
      <c r="B58" s="77"/>
      <c r="C58" s="78"/>
      <c r="D58" s="40"/>
      <c r="E58" s="41"/>
      <c r="F58" s="41">
        <f t="shared" si="2"/>
        <v>0</v>
      </c>
    </row>
    <row r="59" spans="1:8" ht="30" customHeight="1" thickBot="1">
      <c r="A59" s="76"/>
      <c r="B59" s="77"/>
      <c r="C59" s="78"/>
      <c r="D59" s="40"/>
      <c r="E59" s="41"/>
      <c r="F59" s="41">
        <f t="shared" si="2"/>
        <v>0</v>
      </c>
    </row>
    <row r="60" spans="1:8" ht="30" customHeight="1" thickBot="1">
      <c r="A60" s="76"/>
      <c r="B60" s="77"/>
      <c r="C60" s="78"/>
      <c r="D60" s="40"/>
      <c r="E60" s="41"/>
      <c r="F60" s="41">
        <f t="shared" si="2"/>
        <v>0</v>
      </c>
    </row>
    <row r="61" spans="1:8" ht="30" customHeight="1" thickBot="1">
      <c r="A61" s="76"/>
      <c r="B61" s="77"/>
      <c r="C61" s="78"/>
      <c r="D61" s="40"/>
      <c r="E61" s="41"/>
      <c r="F61" s="41">
        <f t="shared" si="2"/>
        <v>0</v>
      </c>
    </row>
    <row r="62" spans="1:8" ht="30" customHeight="1" thickBot="1">
      <c r="A62" s="76"/>
      <c r="B62" s="77"/>
      <c r="C62" s="78"/>
      <c r="D62" s="40"/>
      <c r="E62" s="41"/>
      <c r="F62" s="41">
        <f t="shared" si="2"/>
        <v>0</v>
      </c>
    </row>
    <row r="63" spans="1:8" ht="30" customHeight="1" thickBot="1">
      <c r="A63" s="76"/>
      <c r="B63" s="77"/>
      <c r="C63" s="78"/>
      <c r="D63" s="40"/>
      <c r="E63" s="41"/>
      <c r="F63" s="41">
        <f t="shared" si="2"/>
        <v>0</v>
      </c>
    </row>
    <row r="64" spans="1:8" ht="30" customHeight="1" thickBot="1">
      <c r="A64" s="76"/>
      <c r="B64" s="77"/>
      <c r="C64" s="78"/>
      <c r="D64" s="42"/>
      <c r="E64" s="43"/>
      <c r="F64" s="41">
        <f t="shared" si="2"/>
        <v>0</v>
      </c>
    </row>
    <row r="65" spans="1:6" ht="30" customHeight="1" thickBot="1">
      <c r="A65" s="88" t="s">
        <v>27</v>
      </c>
      <c r="B65" s="89"/>
      <c r="C65" s="90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1631.59</v>
      </c>
      <c r="D67" s="48"/>
      <c r="E67" s="31"/>
      <c r="F67" s="31"/>
    </row>
    <row r="68" spans="1:6" ht="15.75">
      <c r="A68" s="15"/>
    </row>
    <row r="69" spans="1:6" ht="60" customHeight="1">
      <c r="A69" s="87" t="s">
        <v>28</v>
      </c>
      <c r="B69" s="87"/>
      <c r="C69" s="87"/>
      <c r="D69" s="87"/>
      <c r="E69" s="87"/>
      <c r="F69" s="8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31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3" t="s">
        <v>3</v>
      </c>
      <c r="B5" s="73"/>
      <c r="C5" s="73"/>
      <c r="D5" s="73"/>
      <c r="E5" s="73"/>
      <c r="F5" s="73"/>
    </row>
    <row r="7" spans="1:6" ht="27">
      <c r="A7" s="73" t="s">
        <v>4</v>
      </c>
      <c r="B7" s="73"/>
      <c r="C7" s="73"/>
      <c r="D7" s="73"/>
      <c r="E7" s="73"/>
      <c r="F7" s="73"/>
    </row>
    <row r="9" spans="1:6" ht="26.25">
      <c r="A9" s="2"/>
    </row>
    <row r="11" spans="1:6" ht="15.75">
      <c r="A11" s="4" t="s">
        <v>5</v>
      </c>
      <c r="B11" s="30"/>
      <c r="C11" s="74" t="s">
        <v>103</v>
      </c>
      <c r="D11" s="74"/>
      <c r="E11" s="74"/>
      <c r="F11" s="74"/>
    </row>
    <row r="13" spans="1:6">
      <c r="A13" s="3"/>
    </row>
    <row r="15" spans="1:6" ht="18.75">
      <c r="A15" s="51" t="s">
        <v>56</v>
      </c>
      <c r="D15" s="51" t="s">
        <v>65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75" t="s">
        <v>36</v>
      </c>
      <c r="B27" s="75"/>
      <c r="C27" s="75"/>
      <c r="D27" s="75"/>
      <c r="E27" s="75"/>
      <c r="F27" s="75"/>
    </row>
    <row r="29" spans="1:6">
      <c r="A29" s="72"/>
      <c r="B29" s="72"/>
      <c r="C29" s="72"/>
      <c r="D29" s="72"/>
      <c r="E29" s="72"/>
      <c r="F29" s="72"/>
    </row>
    <row r="30" spans="1:6">
      <c r="A30" s="72"/>
      <c r="B30" s="72"/>
      <c r="C30" s="72"/>
      <c r="D30" s="72"/>
      <c r="E30" s="72"/>
      <c r="F30" s="72"/>
    </row>
    <row r="31" spans="1:6" ht="22.5">
      <c r="A31" s="79" t="s">
        <v>7</v>
      </c>
      <c r="B31" s="79"/>
      <c r="C31" s="79"/>
      <c r="D31" s="79"/>
      <c r="E31" s="79"/>
      <c r="F31" s="79"/>
    </row>
    <row r="32" spans="1:6" ht="16.5" thickBot="1">
      <c r="A32" s="5"/>
    </row>
    <row r="33" spans="1:6">
      <c r="A33" s="80" t="s">
        <v>8</v>
      </c>
      <c r="B33" s="80" t="s">
        <v>9</v>
      </c>
      <c r="C33" s="80" t="s">
        <v>10</v>
      </c>
      <c r="D33" s="80" t="s">
        <v>40</v>
      </c>
      <c r="E33" s="80" t="s">
        <v>11</v>
      </c>
      <c r="F33" s="80" t="s">
        <v>12</v>
      </c>
    </row>
    <row r="34" spans="1:6" ht="29.25" customHeight="1" thickBot="1">
      <c r="A34" s="81"/>
      <c r="B34" s="81"/>
      <c r="C34" s="81"/>
      <c r="D34" s="81"/>
      <c r="E34" s="81"/>
      <c r="F34" s="81"/>
    </row>
    <row r="35" spans="1:6" ht="30" customHeight="1" thickBot="1">
      <c r="A35" s="6" t="s">
        <v>105</v>
      </c>
      <c r="B35" s="7" t="s">
        <v>48</v>
      </c>
      <c r="C35" s="7">
        <v>2</v>
      </c>
      <c r="D35" s="7">
        <v>1.5</v>
      </c>
      <c r="E35" s="7">
        <v>200.04</v>
      </c>
      <c r="F35" s="22">
        <f t="shared" ref="F35:F44" si="0">C35*D35*E35</f>
        <v>600.12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0.2</v>
      </c>
      <c r="D50" s="82">
        <f>(SUM(F35:F44)+SUM(E46:E49)+F65)*C50</f>
        <v>146.66399999999999</v>
      </c>
      <c r="E50" s="8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746.78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4" t="s">
        <v>23</v>
      </c>
      <c r="B55" s="85"/>
      <c r="C55" s="86"/>
      <c r="D55" s="64" t="s">
        <v>24</v>
      </c>
      <c r="E55" s="64" t="s">
        <v>25</v>
      </c>
      <c r="F55" s="64" t="s">
        <v>26</v>
      </c>
    </row>
    <row r="56" spans="1:8" ht="30" customHeight="1" thickBot="1">
      <c r="A56" s="76" t="s">
        <v>104</v>
      </c>
      <c r="B56" s="77"/>
      <c r="C56" s="78"/>
      <c r="D56" s="40">
        <v>2</v>
      </c>
      <c r="E56" s="41">
        <v>65</v>
      </c>
      <c r="F56" s="41">
        <f t="shared" ref="F56:F64" si="2">D56*E56</f>
        <v>130</v>
      </c>
    </row>
    <row r="57" spans="1:8" ht="30" customHeight="1" thickBot="1">
      <c r="A57" s="76" t="s">
        <v>73</v>
      </c>
      <c r="B57" s="77"/>
      <c r="C57" s="78"/>
      <c r="D57" s="40">
        <v>8</v>
      </c>
      <c r="E57" s="41">
        <v>0.4</v>
      </c>
      <c r="F57" s="41">
        <f t="shared" si="2"/>
        <v>3.2</v>
      </c>
    </row>
    <row r="58" spans="1:8" ht="30" customHeight="1" thickBot="1">
      <c r="A58" s="76"/>
      <c r="B58" s="77"/>
      <c r="C58" s="78"/>
      <c r="D58" s="40"/>
      <c r="E58" s="41"/>
      <c r="F58" s="41">
        <f t="shared" si="2"/>
        <v>0</v>
      </c>
    </row>
    <row r="59" spans="1:8" ht="30" customHeight="1" thickBot="1">
      <c r="A59" s="76"/>
      <c r="B59" s="77"/>
      <c r="C59" s="78"/>
      <c r="D59" s="40"/>
      <c r="E59" s="41"/>
      <c r="F59" s="41">
        <f t="shared" si="2"/>
        <v>0</v>
      </c>
    </row>
    <row r="60" spans="1:8" ht="30" customHeight="1" thickBot="1">
      <c r="A60" s="76"/>
      <c r="B60" s="77"/>
      <c r="C60" s="78"/>
      <c r="D60" s="40"/>
      <c r="E60" s="41"/>
      <c r="F60" s="41">
        <f t="shared" si="2"/>
        <v>0</v>
      </c>
    </row>
    <row r="61" spans="1:8" ht="30" customHeight="1" thickBot="1">
      <c r="A61" s="76"/>
      <c r="B61" s="77"/>
      <c r="C61" s="78"/>
      <c r="D61" s="40"/>
      <c r="E61" s="41"/>
      <c r="F61" s="41">
        <f t="shared" si="2"/>
        <v>0</v>
      </c>
    </row>
    <row r="62" spans="1:8" ht="30" customHeight="1" thickBot="1">
      <c r="A62" s="76"/>
      <c r="B62" s="77"/>
      <c r="C62" s="78"/>
      <c r="D62" s="40"/>
      <c r="E62" s="41"/>
      <c r="F62" s="41">
        <f t="shared" si="2"/>
        <v>0</v>
      </c>
    </row>
    <row r="63" spans="1:8" ht="30" customHeight="1" thickBot="1">
      <c r="A63" s="76"/>
      <c r="B63" s="77"/>
      <c r="C63" s="78"/>
      <c r="D63" s="40"/>
      <c r="E63" s="41"/>
      <c r="F63" s="41">
        <f t="shared" si="2"/>
        <v>0</v>
      </c>
    </row>
    <row r="64" spans="1:8" ht="30" customHeight="1" thickBot="1">
      <c r="A64" s="76"/>
      <c r="B64" s="77"/>
      <c r="C64" s="78"/>
      <c r="D64" s="42"/>
      <c r="E64" s="43"/>
      <c r="F64" s="41">
        <f t="shared" si="2"/>
        <v>0</v>
      </c>
    </row>
    <row r="65" spans="1:6" ht="30" customHeight="1" thickBot="1">
      <c r="A65" s="88" t="s">
        <v>27</v>
      </c>
      <c r="B65" s="89"/>
      <c r="C65" s="90"/>
      <c r="D65" s="44"/>
      <c r="E65" s="45"/>
      <c r="F65" s="46">
        <f>SUM(F56:F64)</f>
        <v>133.19999999999999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879.98</v>
      </c>
      <c r="D67" s="48"/>
      <c r="E67" s="31"/>
      <c r="F67" s="31"/>
    </row>
    <row r="68" spans="1:6" ht="15.75">
      <c r="A68" s="15"/>
    </row>
    <row r="69" spans="1:6" ht="60" customHeight="1">
      <c r="A69" s="87" t="s">
        <v>28</v>
      </c>
      <c r="B69" s="87"/>
      <c r="C69" s="87"/>
      <c r="D69" s="87"/>
      <c r="E69" s="87"/>
      <c r="F69" s="8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3" t="s">
        <v>3</v>
      </c>
      <c r="B5" s="73"/>
      <c r="C5" s="73"/>
      <c r="D5" s="73"/>
      <c r="E5" s="73"/>
      <c r="F5" s="73"/>
    </row>
    <row r="7" spans="1:6" ht="27">
      <c r="A7" s="73" t="s">
        <v>4</v>
      </c>
      <c r="B7" s="73"/>
      <c r="C7" s="73"/>
      <c r="D7" s="73"/>
      <c r="E7" s="73"/>
      <c r="F7" s="73"/>
    </row>
    <row r="9" spans="1:6" ht="26.25">
      <c r="A9" s="2"/>
    </row>
    <row r="11" spans="1:6" ht="15.75">
      <c r="A11" s="4" t="s">
        <v>5</v>
      </c>
      <c r="B11" s="30"/>
      <c r="C11" s="74" t="s">
        <v>111</v>
      </c>
      <c r="D11" s="74"/>
      <c r="E11" s="74"/>
      <c r="F11" s="74"/>
    </row>
    <row r="13" spans="1:6">
      <c r="A13" s="3"/>
    </row>
    <row r="15" spans="1:6" ht="18.75">
      <c r="A15" s="51" t="s">
        <v>56</v>
      </c>
      <c r="D15" s="51" t="s">
        <v>84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75" t="s">
        <v>36</v>
      </c>
      <c r="B27" s="75"/>
      <c r="C27" s="75"/>
      <c r="D27" s="75"/>
      <c r="E27" s="75"/>
      <c r="F27" s="75"/>
    </row>
    <row r="29" spans="1:6">
      <c r="A29" s="72"/>
      <c r="B29" s="72"/>
      <c r="C29" s="72"/>
      <c r="D29" s="72"/>
      <c r="E29" s="72"/>
      <c r="F29" s="72"/>
    </row>
    <row r="30" spans="1:6">
      <c r="A30" s="72"/>
      <c r="B30" s="72"/>
      <c r="C30" s="72"/>
      <c r="D30" s="72"/>
      <c r="E30" s="72"/>
      <c r="F30" s="72"/>
    </row>
    <row r="31" spans="1:6" ht="22.5">
      <c r="A31" s="79" t="s">
        <v>7</v>
      </c>
      <c r="B31" s="79"/>
      <c r="C31" s="79"/>
      <c r="D31" s="79"/>
      <c r="E31" s="79"/>
      <c r="F31" s="79"/>
    </row>
    <row r="32" spans="1:6" ht="16.5" thickBot="1">
      <c r="A32" s="5"/>
    </row>
    <row r="33" spans="1:6">
      <c r="A33" s="80" t="s">
        <v>8</v>
      </c>
      <c r="B33" s="80" t="s">
        <v>9</v>
      </c>
      <c r="C33" s="80" t="s">
        <v>10</v>
      </c>
      <c r="D33" s="80" t="s">
        <v>40</v>
      </c>
      <c r="E33" s="80" t="s">
        <v>11</v>
      </c>
      <c r="F33" s="80" t="s">
        <v>12</v>
      </c>
    </row>
    <row r="34" spans="1:6" ht="29.25" customHeight="1" thickBot="1">
      <c r="A34" s="81"/>
      <c r="B34" s="81"/>
      <c r="C34" s="81"/>
      <c r="D34" s="81"/>
      <c r="E34" s="81"/>
      <c r="F34" s="81"/>
    </row>
    <row r="35" spans="1:6" ht="30" customHeight="1" thickBot="1">
      <c r="A35" s="6" t="s">
        <v>83</v>
      </c>
      <c r="B35" s="7" t="s">
        <v>80</v>
      </c>
      <c r="C35" s="7">
        <v>40</v>
      </c>
      <c r="D35" s="7">
        <v>0.2</v>
      </c>
      <c r="E35" s="7">
        <v>403.06</v>
      </c>
      <c r="F35" s="22">
        <f t="shared" ref="F35:F43" si="0">C35*D35*E35</f>
        <v>3224.48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67</v>
      </c>
      <c r="E49" s="36">
        <f>IF(ISBLANK(D49),0,(C49/100)*SUM(F35:F44))</f>
        <v>38.693759999999997</v>
      </c>
    </row>
    <row r="50" spans="1:8" ht="30" customHeight="1" thickBot="1">
      <c r="A50" s="21" t="s">
        <v>51</v>
      </c>
      <c r="B50" s="21"/>
      <c r="C50" s="37">
        <v>0</v>
      </c>
      <c r="D50" s="82">
        <f>(SUM(F35:F44)+SUM(E46:E49)+F65)*C50</f>
        <v>0</v>
      </c>
      <c r="E50" s="8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3263.17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4" t="s">
        <v>23</v>
      </c>
      <c r="B55" s="85"/>
      <c r="C55" s="86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76"/>
      <c r="B56" s="77"/>
      <c r="C56" s="78"/>
      <c r="D56" s="40"/>
      <c r="E56" s="41"/>
      <c r="F56" s="41">
        <f t="shared" ref="F56:F64" si="2">D56*E56</f>
        <v>0</v>
      </c>
    </row>
    <row r="57" spans="1:8" ht="30" customHeight="1" thickBot="1">
      <c r="A57" s="76"/>
      <c r="B57" s="77"/>
      <c r="C57" s="78"/>
      <c r="D57" s="40"/>
      <c r="E57" s="41"/>
      <c r="F57" s="41">
        <f t="shared" si="2"/>
        <v>0</v>
      </c>
    </row>
    <row r="58" spans="1:8" ht="30" customHeight="1" thickBot="1">
      <c r="A58" s="76"/>
      <c r="B58" s="77"/>
      <c r="C58" s="78"/>
      <c r="D58" s="40"/>
      <c r="E58" s="41"/>
      <c r="F58" s="41">
        <f t="shared" si="2"/>
        <v>0</v>
      </c>
    </row>
    <row r="59" spans="1:8" ht="30" customHeight="1" thickBot="1">
      <c r="A59" s="76"/>
      <c r="B59" s="77"/>
      <c r="C59" s="78"/>
      <c r="D59" s="40"/>
      <c r="E59" s="41"/>
      <c r="F59" s="41">
        <f t="shared" si="2"/>
        <v>0</v>
      </c>
    </row>
    <row r="60" spans="1:8" ht="30" customHeight="1" thickBot="1">
      <c r="A60" s="76"/>
      <c r="B60" s="77"/>
      <c r="C60" s="78"/>
      <c r="D60" s="40"/>
      <c r="E60" s="41"/>
      <c r="F60" s="41">
        <f t="shared" si="2"/>
        <v>0</v>
      </c>
    </row>
    <row r="61" spans="1:8" ht="30" customHeight="1" thickBot="1">
      <c r="A61" s="76"/>
      <c r="B61" s="77"/>
      <c r="C61" s="78"/>
      <c r="D61" s="40"/>
      <c r="E61" s="41"/>
      <c r="F61" s="41">
        <f t="shared" si="2"/>
        <v>0</v>
      </c>
    </row>
    <row r="62" spans="1:8" ht="30" customHeight="1" thickBot="1">
      <c r="A62" s="76"/>
      <c r="B62" s="77"/>
      <c r="C62" s="78"/>
      <c r="D62" s="40"/>
      <c r="E62" s="41"/>
      <c r="F62" s="41">
        <f t="shared" si="2"/>
        <v>0</v>
      </c>
    </row>
    <row r="63" spans="1:8" ht="30" customHeight="1" thickBot="1">
      <c r="A63" s="76"/>
      <c r="B63" s="77"/>
      <c r="C63" s="78"/>
      <c r="D63" s="40"/>
      <c r="E63" s="41"/>
      <c r="F63" s="41">
        <f t="shared" si="2"/>
        <v>0</v>
      </c>
    </row>
    <row r="64" spans="1:8" ht="30" customHeight="1" thickBot="1">
      <c r="A64" s="76"/>
      <c r="B64" s="77"/>
      <c r="C64" s="78"/>
      <c r="D64" s="42"/>
      <c r="E64" s="43"/>
      <c r="F64" s="41">
        <f t="shared" si="2"/>
        <v>0</v>
      </c>
    </row>
    <row r="65" spans="1:6" ht="30" customHeight="1" thickBot="1">
      <c r="A65" s="88" t="s">
        <v>27</v>
      </c>
      <c r="B65" s="89"/>
      <c r="C65" s="90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3263.17</v>
      </c>
      <c r="D67" s="48"/>
      <c r="E67" s="31"/>
      <c r="F67" s="31"/>
    </row>
    <row r="68" spans="1:6" ht="15.75">
      <c r="A68" s="15"/>
    </row>
    <row r="69" spans="1:6" ht="60" customHeight="1">
      <c r="A69" s="87" t="s">
        <v>28</v>
      </c>
      <c r="B69" s="87"/>
      <c r="C69" s="87"/>
      <c r="D69" s="87"/>
      <c r="E69" s="87"/>
      <c r="F69" s="8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3" t="s">
        <v>3</v>
      </c>
      <c r="B5" s="73"/>
      <c r="C5" s="73"/>
      <c r="D5" s="73"/>
      <c r="E5" s="73"/>
      <c r="F5" s="73"/>
    </row>
    <row r="7" spans="1:6" ht="27">
      <c r="A7" s="73" t="s">
        <v>4</v>
      </c>
      <c r="B7" s="73"/>
      <c r="C7" s="73"/>
      <c r="D7" s="73"/>
      <c r="E7" s="73"/>
      <c r="F7" s="73"/>
    </row>
    <row r="9" spans="1:6" ht="26.25">
      <c r="A9" s="2"/>
    </row>
    <row r="11" spans="1:6" ht="15.75">
      <c r="A11" s="4" t="s">
        <v>5</v>
      </c>
      <c r="B11" s="30"/>
      <c r="C11" s="74" t="s">
        <v>112</v>
      </c>
      <c r="D11" s="74"/>
      <c r="E11" s="74"/>
      <c r="F11" s="74"/>
    </row>
    <row r="13" spans="1:6">
      <c r="A13" s="3"/>
    </row>
    <row r="15" spans="1:6" ht="18.75">
      <c r="A15" s="51" t="s">
        <v>56</v>
      </c>
      <c r="D15" s="51" t="s">
        <v>84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75" t="s">
        <v>36</v>
      </c>
      <c r="B27" s="75"/>
      <c r="C27" s="75"/>
      <c r="D27" s="75"/>
      <c r="E27" s="75"/>
      <c r="F27" s="75"/>
    </row>
    <row r="29" spans="1:6">
      <c r="A29" s="72"/>
      <c r="B29" s="72"/>
      <c r="C29" s="72"/>
      <c r="D29" s="72"/>
      <c r="E29" s="72"/>
      <c r="F29" s="72"/>
    </row>
    <row r="30" spans="1:6">
      <c r="A30" s="72"/>
      <c r="B30" s="72"/>
      <c r="C30" s="72"/>
      <c r="D30" s="72"/>
      <c r="E30" s="72"/>
      <c r="F30" s="72"/>
    </row>
    <row r="31" spans="1:6" ht="22.5">
      <c r="A31" s="79" t="s">
        <v>7</v>
      </c>
      <c r="B31" s="79"/>
      <c r="C31" s="79"/>
      <c r="D31" s="79"/>
      <c r="E31" s="79"/>
      <c r="F31" s="79"/>
    </row>
    <row r="32" spans="1:6" ht="16.5" thickBot="1">
      <c r="A32" s="5"/>
    </row>
    <row r="33" spans="1:6">
      <c r="A33" s="80" t="s">
        <v>8</v>
      </c>
      <c r="B33" s="80" t="s">
        <v>9</v>
      </c>
      <c r="C33" s="80" t="s">
        <v>10</v>
      </c>
      <c r="D33" s="80" t="s">
        <v>40</v>
      </c>
      <c r="E33" s="80" t="s">
        <v>11</v>
      </c>
      <c r="F33" s="80" t="s">
        <v>12</v>
      </c>
    </row>
    <row r="34" spans="1:6" ht="29.25" customHeight="1" thickBot="1">
      <c r="A34" s="81"/>
      <c r="B34" s="81"/>
      <c r="C34" s="81"/>
      <c r="D34" s="81"/>
      <c r="E34" s="81"/>
      <c r="F34" s="81"/>
    </row>
    <row r="35" spans="1:6" ht="30" customHeight="1" thickBot="1">
      <c r="A35" s="6" t="s">
        <v>83</v>
      </c>
      <c r="B35" s="7" t="s">
        <v>80</v>
      </c>
      <c r="C35" s="7">
        <v>200</v>
      </c>
      <c r="D35" s="7">
        <v>0.2</v>
      </c>
      <c r="E35" s="7">
        <v>403.06</v>
      </c>
      <c r="F35" s="22">
        <f t="shared" ref="F35:F43" si="0">C35*D35*E35</f>
        <v>16122.4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67</v>
      </c>
      <c r="E49" s="36">
        <f>IF(ISBLANK(D49),0,(C49/100)*SUM(F35:F44))</f>
        <v>193.46879999999999</v>
      </c>
    </row>
    <row r="50" spans="1:8" ht="30" customHeight="1" thickBot="1">
      <c r="A50" s="21" t="s">
        <v>51</v>
      </c>
      <c r="B50" s="21"/>
      <c r="C50" s="37">
        <v>0</v>
      </c>
      <c r="D50" s="82">
        <f>(SUM(F35:F44)+SUM(E46:E49)+F65)*C50</f>
        <v>0</v>
      </c>
      <c r="E50" s="8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16315.869999999999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4" t="s">
        <v>23</v>
      </c>
      <c r="B55" s="85"/>
      <c r="C55" s="86"/>
      <c r="D55" s="65" t="s">
        <v>24</v>
      </c>
      <c r="E55" s="65" t="s">
        <v>25</v>
      </c>
      <c r="F55" s="65" t="s">
        <v>26</v>
      </c>
    </row>
    <row r="56" spans="1:8" ht="30" customHeight="1" thickBot="1">
      <c r="A56" s="76"/>
      <c r="B56" s="77"/>
      <c r="C56" s="78"/>
      <c r="D56" s="40"/>
      <c r="E56" s="41"/>
      <c r="F56" s="41">
        <f t="shared" ref="F56:F64" si="2">D56*E56</f>
        <v>0</v>
      </c>
    </row>
    <row r="57" spans="1:8" ht="30" customHeight="1" thickBot="1">
      <c r="A57" s="76"/>
      <c r="B57" s="77"/>
      <c r="C57" s="78"/>
      <c r="D57" s="40"/>
      <c r="E57" s="41"/>
      <c r="F57" s="41">
        <f t="shared" si="2"/>
        <v>0</v>
      </c>
    </row>
    <row r="58" spans="1:8" ht="30" customHeight="1" thickBot="1">
      <c r="A58" s="76"/>
      <c r="B58" s="77"/>
      <c r="C58" s="78"/>
      <c r="D58" s="40"/>
      <c r="E58" s="41"/>
      <c r="F58" s="41">
        <f t="shared" si="2"/>
        <v>0</v>
      </c>
    </row>
    <row r="59" spans="1:8" ht="30" customHeight="1" thickBot="1">
      <c r="A59" s="76"/>
      <c r="B59" s="77"/>
      <c r="C59" s="78"/>
      <c r="D59" s="40"/>
      <c r="E59" s="41"/>
      <c r="F59" s="41">
        <f t="shared" si="2"/>
        <v>0</v>
      </c>
    </row>
    <row r="60" spans="1:8" ht="30" customHeight="1" thickBot="1">
      <c r="A60" s="76"/>
      <c r="B60" s="77"/>
      <c r="C60" s="78"/>
      <c r="D60" s="40"/>
      <c r="E60" s="41"/>
      <c r="F60" s="41">
        <f t="shared" si="2"/>
        <v>0</v>
      </c>
    </row>
    <row r="61" spans="1:8" ht="30" customHeight="1" thickBot="1">
      <c r="A61" s="76"/>
      <c r="B61" s="77"/>
      <c r="C61" s="78"/>
      <c r="D61" s="40"/>
      <c r="E61" s="41"/>
      <c r="F61" s="41">
        <f t="shared" si="2"/>
        <v>0</v>
      </c>
    </row>
    <row r="62" spans="1:8" ht="30" customHeight="1" thickBot="1">
      <c r="A62" s="76"/>
      <c r="B62" s="77"/>
      <c r="C62" s="78"/>
      <c r="D62" s="40"/>
      <c r="E62" s="41"/>
      <c r="F62" s="41">
        <f t="shared" si="2"/>
        <v>0</v>
      </c>
    </row>
    <row r="63" spans="1:8" ht="30" customHeight="1" thickBot="1">
      <c r="A63" s="76"/>
      <c r="B63" s="77"/>
      <c r="C63" s="78"/>
      <c r="D63" s="40"/>
      <c r="E63" s="41"/>
      <c r="F63" s="41">
        <f t="shared" si="2"/>
        <v>0</v>
      </c>
    </row>
    <row r="64" spans="1:8" ht="30" customHeight="1" thickBot="1">
      <c r="A64" s="76"/>
      <c r="B64" s="77"/>
      <c r="C64" s="78"/>
      <c r="D64" s="42"/>
      <c r="E64" s="43"/>
      <c r="F64" s="41">
        <f t="shared" si="2"/>
        <v>0</v>
      </c>
    </row>
    <row r="65" spans="1:6" ht="30" customHeight="1" thickBot="1">
      <c r="A65" s="88" t="s">
        <v>27</v>
      </c>
      <c r="B65" s="89"/>
      <c r="C65" s="90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16315.869999999999</v>
      </c>
      <c r="D67" s="48"/>
      <c r="E67" s="31"/>
      <c r="F67" s="31"/>
    </row>
    <row r="68" spans="1:6" ht="15.75">
      <c r="A68" s="15"/>
    </row>
    <row r="69" spans="1:6" ht="60" customHeight="1">
      <c r="A69" s="87" t="s">
        <v>28</v>
      </c>
      <c r="B69" s="87"/>
      <c r="C69" s="87"/>
      <c r="D69" s="87"/>
      <c r="E69" s="87"/>
      <c r="F69" s="8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3" t="s">
        <v>3</v>
      </c>
      <c r="B5" s="73"/>
      <c r="C5" s="73"/>
      <c r="D5" s="73"/>
      <c r="E5" s="73"/>
      <c r="F5" s="73"/>
    </row>
    <row r="7" spans="1:6" ht="27">
      <c r="A7" s="73" t="s">
        <v>4</v>
      </c>
      <c r="B7" s="73"/>
      <c r="C7" s="73"/>
      <c r="D7" s="73"/>
      <c r="E7" s="73"/>
      <c r="F7" s="73"/>
    </row>
    <row r="9" spans="1:6" ht="26.25">
      <c r="A9" s="2"/>
    </row>
    <row r="11" spans="1:6" ht="15.75">
      <c r="A11" s="4" t="s">
        <v>5</v>
      </c>
      <c r="B11" s="30"/>
      <c r="C11" s="74" t="s">
        <v>86</v>
      </c>
      <c r="D11" s="74"/>
      <c r="E11" s="74"/>
      <c r="F11" s="74"/>
    </row>
    <row r="13" spans="1:6">
      <c r="A13" s="3"/>
    </row>
    <row r="15" spans="1:6" ht="18.75">
      <c r="A15" s="51" t="s">
        <v>56</v>
      </c>
      <c r="D15" s="51" t="s">
        <v>65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75" t="s">
        <v>36</v>
      </c>
      <c r="B27" s="75"/>
      <c r="C27" s="75"/>
      <c r="D27" s="75"/>
      <c r="E27" s="75"/>
      <c r="F27" s="75"/>
    </row>
    <row r="29" spans="1:6">
      <c r="A29" s="72"/>
      <c r="B29" s="72"/>
      <c r="C29" s="72"/>
      <c r="D29" s="72"/>
      <c r="E29" s="72"/>
      <c r="F29" s="72"/>
    </row>
    <row r="30" spans="1:6">
      <c r="A30" s="72"/>
      <c r="B30" s="72"/>
      <c r="C30" s="72"/>
      <c r="D30" s="72"/>
      <c r="E30" s="72"/>
      <c r="F30" s="72"/>
    </row>
    <row r="31" spans="1:6" ht="22.5">
      <c r="A31" s="79" t="s">
        <v>7</v>
      </c>
      <c r="B31" s="79"/>
      <c r="C31" s="79"/>
      <c r="D31" s="79"/>
      <c r="E31" s="79"/>
      <c r="F31" s="79"/>
    </row>
    <row r="32" spans="1:6" ht="16.5" thickBot="1">
      <c r="A32" s="5"/>
    </row>
    <row r="33" spans="1:6">
      <c r="A33" s="80" t="s">
        <v>8</v>
      </c>
      <c r="B33" s="80" t="s">
        <v>9</v>
      </c>
      <c r="C33" s="80" t="s">
        <v>10</v>
      </c>
      <c r="D33" s="80" t="s">
        <v>40</v>
      </c>
      <c r="E33" s="80" t="s">
        <v>11</v>
      </c>
      <c r="F33" s="80" t="s">
        <v>12</v>
      </c>
    </row>
    <row r="34" spans="1:6" ht="29.25" customHeight="1" thickBot="1">
      <c r="A34" s="81"/>
      <c r="B34" s="81"/>
      <c r="C34" s="81"/>
      <c r="D34" s="81"/>
      <c r="E34" s="81"/>
      <c r="F34" s="81"/>
    </row>
    <row r="35" spans="1:6" ht="30" customHeight="1" thickBot="1">
      <c r="A35" s="6" t="s">
        <v>83</v>
      </c>
      <c r="B35" s="7" t="s">
        <v>80</v>
      </c>
      <c r="C35" s="7">
        <v>30</v>
      </c>
      <c r="D35" s="7">
        <v>0.2</v>
      </c>
      <c r="E35" s="7">
        <v>403.06</v>
      </c>
      <c r="F35" s="22">
        <f t="shared" ref="F35:F44" si="0">C35*D35*E35</f>
        <v>2418.36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4" t="s">
        <v>67</v>
      </c>
      <c r="E48" s="36">
        <f t="shared" si="1"/>
        <v>29.020320000000002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2">
        <f>(SUM(F35:F44)+SUM(E46:E49)+F65)*C50</f>
        <v>0</v>
      </c>
      <c r="E50" s="8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2447.38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4" t="s">
        <v>23</v>
      </c>
      <c r="B55" s="85"/>
      <c r="C55" s="86"/>
      <c r="D55" s="60" t="s">
        <v>24</v>
      </c>
      <c r="E55" s="60" t="s">
        <v>25</v>
      </c>
      <c r="F55" s="60" t="s">
        <v>26</v>
      </c>
    </row>
    <row r="56" spans="1:8" ht="30" customHeight="1" thickBot="1">
      <c r="A56" s="76"/>
      <c r="B56" s="77"/>
      <c r="C56" s="78"/>
      <c r="D56" s="40"/>
      <c r="E56" s="41"/>
      <c r="F56" s="41">
        <f t="shared" ref="F56:F64" si="2">D56*E56</f>
        <v>0</v>
      </c>
    </row>
    <row r="57" spans="1:8" ht="30" customHeight="1" thickBot="1">
      <c r="A57" s="76"/>
      <c r="B57" s="77"/>
      <c r="C57" s="78"/>
      <c r="D57" s="40"/>
      <c r="E57" s="41"/>
      <c r="F57" s="41">
        <f t="shared" si="2"/>
        <v>0</v>
      </c>
    </row>
    <row r="58" spans="1:8" ht="30" customHeight="1" thickBot="1">
      <c r="A58" s="76"/>
      <c r="B58" s="77"/>
      <c r="C58" s="78"/>
      <c r="D58" s="40"/>
      <c r="E58" s="41"/>
      <c r="F58" s="41">
        <f t="shared" si="2"/>
        <v>0</v>
      </c>
    </row>
    <row r="59" spans="1:8" ht="30" customHeight="1" thickBot="1">
      <c r="A59" s="76"/>
      <c r="B59" s="77"/>
      <c r="C59" s="78"/>
      <c r="D59" s="40"/>
      <c r="E59" s="41"/>
      <c r="F59" s="41">
        <f t="shared" si="2"/>
        <v>0</v>
      </c>
    </row>
    <row r="60" spans="1:8" ht="30" customHeight="1" thickBot="1">
      <c r="A60" s="76"/>
      <c r="B60" s="77"/>
      <c r="C60" s="78"/>
      <c r="D60" s="40"/>
      <c r="E60" s="41"/>
      <c r="F60" s="41">
        <f t="shared" si="2"/>
        <v>0</v>
      </c>
    </row>
    <row r="61" spans="1:8" ht="30" customHeight="1" thickBot="1">
      <c r="A61" s="76"/>
      <c r="B61" s="77"/>
      <c r="C61" s="78"/>
      <c r="D61" s="40"/>
      <c r="E61" s="41"/>
      <c r="F61" s="41">
        <f t="shared" si="2"/>
        <v>0</v>
      </c>
    </row>
    <row r="62" spans="1:8" ht="30" customHeight="1" thickBot="1">
      <c r="A62" s="76"/>
      <c r="B62" s="77"/>
      <c r="C62" s="78"/>
      <c r="D62" s="40"/>
      <c r="E62" s="41"/>
      <c r="F62" s="41">
        <f t="shared" si="2"/>
        <v>0</v>
      </c>
    </row>
    <row r="63" spans="1:8" ht="30" customHeight="1" thickBot="1">
      <c r="A63" s="76"/>
      <c r="B63" s="77"/>
      <c r="C63" s="78"/>
      <c r="D63" s="40"/>
      <c r="E63" s="41"/>
      <c r="F63" s="41">
        <f t="shared" si="2"/>
        <v>0</v>
      </c>
    </row>
    <row r="64" spans="1:8" ht="30" customHeight="1" thickBot="1">
      <c r="A64" s="76"/>
      <c r="B64" s="77"/>
      <c r="C64" s="78"/>
      <c r="D64" s="42"/>
      <c r="E64" s="43"/>
      <c r="F64" s="41">
        <f t="shared" si="2"/>
        <v>0</v>
      </c>
    </row>
    <row r="65" spans="1:6" ht="30" customHeight="1" thickBot="1">
      <c r="A65" s="88" t="s">
        <v>27</v>
      </c>
      <c r="B65" s="89"/>
      <c r="C65" s="90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2447.38</v>
      </c>
      <c r="D67" s="48"/>
      <c r="E67" s="31"/>
      <c r="F67" s="31"/>
    </row>
    <row r="68" spans="1:6" ht="15.75">
      <c r="A68" s="15"/>
    </row>
    <row r="69" spans="1:6" ht="60" customHeight="1">
      <c r="A69" s="87" t="s">
        <v>28</v>
      </c>
      <c r="B69" s="87"/>
      <c r="C69" s="87"/>
      <c r="D69" s="87"/>
      <c r="E69" s="87"/>
      <c r="F69" s="8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9" zoomScaleNormal="100" workbookViewId="0">
      <selection activeCell="D15" sqref="D1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3" t="s">
        <v>3</v>
      </c>
      <c r="B5" s="73"/>
      <c r="C5" s="73"/>
      <c r="D5" s="73"/>
      <c r="E5" s="73"/>
      <c r="F5" s="73"/>
    </row>
    <row r="7" spans="1:6" ht="27">
      <c r="A7" s="73" t="s">
        <v>4</v>
      </c>
      <c r="B7" s="73"/>
      <c r="C7" s="73"/>
      <c r="D7" s="73"/>
      <c r="E7" s="73"/>
      <c r="F7" s="73"/>
    </row>
    <row r="9" spans="1:6" ht="26.25">
      <c r="A9" s="2"/>
    </row>
    <row r="11" spans="1:6" ht="15.75">
      <c r="A11" s="4" t="s">
        <v>5</v>
      </c>
      <c r="B11" s="30"/>
      <c r="C11" s="74" t="s">
        <v>57</v>
      </c>
      <c r="D11" s="74"/>
      <c r="E11" s="74"/>
      <c r="F11" s="74"/>
    </row>
    <row r="13" spans="1:6">
      <c r="A13" s="3"/>
    </row>
    <row r="15" spans="1:6" ht="18.75">
      <c r="A15" s="51" t="s">
        <v>56</v>
      </c>
      <c r="D15" s="51"/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75" t="s">
        <v>36</v>
      </c>
      <c r="B27" s="75"/>
      <c r="C27" s="75"/>
      <c r="D27" s="75"/>
      <c r="E27" s="75"/>
      <c r="F27" s="75"/>
    </row>
    <row r="29" spans="1:6">
      <c r="A29" s="72"/>
      <c r="B29" s="72"/>
      <c r="C29" s="72"/>
      <c r="D29" s="72"/>
      <c r="E29" s="72"/>
      <c r="F29" s="72"/>
    </row>
    <row r="30" spans="1:6">
      <c r="A30" s="72"/>
      <c r="B30" s="72"/>
      <c r="C30" s="72"/>
      <c r="D30" s="72"/>
      <c r="E30" s="72"/>
      <c r="F30" s="72"/>
    </row>
    <row r="31" spans="1:6" ht="22.5">
      <c r="A31" s="79" t="s">
        <v>7</v>
      </c>
      <c r="B31" s="79"/>
      <c r="C31" s="79"/>
      <c r="D31" s="79"/>
      <c r="E31" s="79"/>
      <c r="F31" s="79"/>
    </row>
    <row r="32" spans="1:6" ht="16.5" thickBot="1">
      <c r="A32" s="5"/>
    </row>
    <row r="33" spans="1:6">
      <c r="A33" s="80" t="s">
        <v>8</v>
      </c>
      <c r="B33" s="80" t="s">
        <v>9</v>
      </c>
      <c r="C33" s="80" t="s">
        <v>10</v>
      </c>
      <c r="D33" s="80" t="s">
        <v>40</v>
      </c>
      <c r="E33" s="80" t="s">
        <v>11</v>
      </c>
      <c r="F33" s="80" t="s">
        <v>12</v>
      </c>
    </row>
    <row r="34" spans="1:6" ht="29.25" customHeight="1" thickBot="1">
      <c r="A34" s="81"/>
      <c r="B34" s="81"/>
      <c r="C34" s="81"/>
      <c r="D34" s="81"/>
      <c r="E34" s="81"/>
      <c r="F34" s="81"/>
    </row>
    <row r="35" spans="1:6" ht="30" customHeight="1" thickBot="1">
      <c r="A35" s="6"/>
      <c r="B35" s="7"/>
      <c r="C35" s="7"/>
      <c r="D35" s="7"/>
      <c r="E35" s="7"/>
      <c r="F35" s="22">
        <f t="shared" ref="F35:F44" si="0">C35*D35*E35</f>
        <v>0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2">
        <f>(SUM(F35:F44)+SUM(E46:E49)+F65)*C50</f>
        <v>0</v>
      </c>
      <c r="E50" s="8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0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4" t="s">
        <v>23</v>
      </c>
      <c r="B55" s="85"/>
      <c r="C55" s="86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76"/>
      <c r="B56" s="77"/>
      <c r="C56" s="78"/>
      <c r="D56" s="40"/>
      <c r="E56" s="41"/>
      <c r="F56" s="41"/>
    </row>
    <row r="57" spans="1:8" ht="30" customHeight="1" thickBot="1">
      <c r="A57" s="76"/>
      <c r="B57" s="77"/>
      <c r="C57" s="78"/>
      <c r="D57" s="40"/>
      <c r="E57" s="41"/>
      <c r="F57" s="41">
        <f t="shared" ref="F57:F64" si="2">D57*E57</f>
        <v>0</v>
      </c>
    </row>
    <row r="58" spans="1:8" ht="30" customHeight="1" thickBot="1">
      <c r="A58" s="76"/>
      <c r="B58" s="77"/>
      <c r="C58" s="78"/>
      <c r="D58" s="40"/>
      <c r="E58" s="41"/>
      <c r="F58" s="41">
        <f t="shared" si="2"/>
        <v>0</v>
      </c>
    </row>
    <row r="59" spans="1:8" ht="30" customHeight="1" thickBot="1">
      <c r="A59" s="76"/>
      <c r="B59" s="77"/>
      <c r="C59" s="78"/>
      <c r="D59" s="40"/>
      <c r="E59" s="41"/>
      <c r="F59" s="41">
        <f t="shared" si="2"/>
        <v>0</v>
      </c>
    </row>
    <row r="60" spans="1:8" ht="30" customHeight="1" thickBot="1">
      <c r="A60" s="76"/>
      <c r="B60" s="77"/>
      <c r="C60" s="78"/>
      <c r="D60" s="40"/>
      <c r="E60" s="41"/>
      <c r="F60" s="41">
        <f t="shared" si="2"/>
        <v>0</v>
      </c>
    </row>
    <row r="61" spans="1:8" ht="30" customHeight="1" thickBot="1">
      <c r="A61" s="76"/>
      <c r="B61" s="77"/>
      <c r="C61" s="78"/>
      <c r="D61" s="40"/>
      <c r="E61" s="41"/>
      <c r="F61" s="41">
        <f t="shared" si="2"/>
        <v>0</v>
      </c>
    </row>
    <row r="62" spans="1:8" ht="30" customHeight="1" thickBot="1">
      <c r="A62" s="76"/>
      <c r="B62" s="77"/>
      <c r="C62" s="78"/>
      <c r="D62" s="40"/>
      <c r="E62" s="41"/>
      <c r="F62" s="41">
        <f t="shared" si="2"/>
        <v>0</v>
      </c>
    </row>
    <row r="63" spans="1:8" ht="30" customHeight="1" thickBot="1">
      <c r="A63" s="76"/>
      <c r="B63" s="77"/>
      <c r="C63" s="78"/>
      <c r="D63" s="40"/>
      <c r="E63" s="41"/>
      <c r="F63" s="41">
        <f t="shared" si="2"/>
        <v>0</v>
      </c>
    </row>
    <row r="64" spans="1:8" ht="30" customHeight="1" thickBot="1">
      <c r="A64" s="76"/>
      <c r="B64" s="77"/>
      <c r="C64" s="78"/>
      <c r="D64" s="42"/>
      <c r="E64" s="43"/>
      <c r="F64" s="41">
        <f t="shared" si="2"/>
        <v>0</v>
      </c>
    </row>
    <row r="65" spans="1:6" ht="30" customHeight="1" thickBot="1">
      <c r="A65" s="88" t="s">
        <v>27</v>
      </c>
      <c r="B65" s="89"/>
      <c r="C65" s="90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0</v>
      </c>
      <c r="D67" s="48"/>
      <c r="E67" s="31"/>
      <c r="F67" s="31"/>
    </row>
    <row r="68" spans="1:6" ht="15.75">
      <c r="A68" s="15"/>
    </row>
    <row r="69" spans="1:6" ht="60" customHeight="1">
      <c r="A69" s="87" t="s">
        <v>28</v>
      </c>
      <c r="B69" s="87"/>
      <c r="C69" s="87"/>
      <c r="D69" s="87"/>
      <c r="E69" s="87"/>
      <c r="F69" s="8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49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3" t="s">
        <v>3</v>
      </c>
      <c r="B5" s="73"/>
      <c r="C5" s="73"/>
      <c r="D5" s="73"/>
      <c r="E5" s="73"/>
      <c r="F5" s="73"/>
    </row>
    <row r="7" spans="1:6" ht="27">
      <c r="A7" s="73" t="s">
        <v>4</v>
      </c>
      <c r="B7" s="73"/>
      <c r="C7" s="73"/>
      <c r="D7" s="73"/>
      <c r="E7" s="73"/>
      <c r="F7" s="73"/>
    </row>
    <row r="9" spans="1:6" ht="26.25">
      <c r="A9" s="2"/>
    </row>
    <row r="11" spans="1:6" ht="15.75">
      <c r="A11" s="4" t="s">
        <v>5</v>
      </c>
      <c r="B11" s="30"/>
      <c r="C11" s="74" t="s">
        <v>114</v>
      </c>
      <c r="D11" s="74"/>
      <c r="E11" s="74"/>
      <c r="F11" s="74"/>
    </row>
    <row r="13" spans="1:6">
      <c r="A13" s="3"/>
    </row>
    <row r="15" spans="1:6" ht="18.75">
      <c r="A15" s="51" t="s">
        <v>56</v>
      </c>
      <c r="D15" s="51" t="s">
        <v>115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75" t="s">
        <v>36</v>
      </c>
      <c r="B27" s="75"/>
      <c r="C27" s="75"/>
      <c r="D27" s="75"/>
      <c r="E27" s="75"/>
      <c r="F27" s="75"/>
    </row>
    <row r="29" spans="1:6">
      <c r="A29" s="72"/>
      <c r="B29" s="72"/>
      <c r="C29" s="72"/>
      <c r="D29" s="72"/>
      <c r="E29" s="72"/>
      <c r="F29" s="72"/>
    </row>
    <row r="30" spans="1:6">
      <c r="A30" s="72"/>
      <c r="B30" s="72"/>
      <c r="C30" s="72"/>
      <c r="D30" s="72"/>
      <c r="E30" s="72"/>
      <c r="F30" s="72"/>
    </row>
    <row r="31" spans="1:6" ht="22.5">
      <c r="A31" s="79" t="s">
        <v>7</v>
      </c>
      <c r="B31" s="79"/>
      <c r="C31" s="79"/>
      <c r="D31" s="79"/>
      <c r="E31" s="79"/>
      <c r="F31" s="79"/>
    </row>
    <row r="32" spans="1:6" ht="16.5" thickBot="1">
      <c r="A32" s="5"/>
    </row>
    <row r="33" spans="1:6">
      <c r="A33" s="80" t="s">
        <v>8</v>
      </c>
      <c r="B33" s="80" t="s">
        <v>9</v>
      </c>
      <c r="C33" s="80" t="s">
        <v>10</v>
      </c>
      <c r="D33" s="80" t="s">
        <v>40</v>
      </c>
      <c r="E33" s="80" t="s">
        <v>11</v>
      </c>
      <c r="F33" s="80" t="s">
        <v>12</v>
      </c>
    </row>
    <row r="34" spans="1:6" ht="29.25" customHeight="1" thickBot="1">
      <c r="A34" s="81"/>
      <c r="B34" s="81"/>
      <c r="C34" s="81"/>
      <c r="D34" s="81"/>
      <c r="E34" s="81"/>
      <c r="F34" s="81"/>
    </row>
    <row r="35" spans="1:6" ht="30" customHeight="1" thickBot="1">
      <c r="A35" s="6" t="s">
        <v>113</v>
      </c>
      <c r="B35" s="7"/>
      <c r="C35" s="7"/>
      <c r="D35" s="7"/>
      <c r="E35" s="7"/>
      <c r="F35" s="22">
        <v>465.06900000000002</v>
      </c>
    </row>
    <row r="36" spans="1:6" ht="30" customHeight="1" thickBot="1">
      <c r="A36" s="6"/>
      <c r="B36" s="7"/>
      <c r="C36" s="7"/>
      <c r="D36" s="7"/>
      <c r="E36" s="7"/>
      <c r="F36" s="22">
        <f t="shared" ref="F36:F44" si="0">C36*D36*E36</f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2">
        <f>(SUM(F35:F44)+SUM(E46:E49)+F65)*C50</f>
        <v>0</v>
      </c>
      <c r="E50" s="8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465.07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4" t="s">
        <v>23</v>
      </c>
      <c r="B55" s="85"/>
      <c r="C55" s="86"/>
      <c r="D55" s="68" t="s">
        <v>24</v>
      </c>
      <c r="E55" s="68" t="s">
        <v>25</v>
      </c>
      <c r="F55" s="68" t="s">
        <v>26</v>
      </c>
    </row>
    <row r="56" spans="1:8" ht="30" customHeight="1" thickBot="1">
      <c r="A56" s="76"/>
      <c r="B56" s="77"/>
      <c r="C56" s="78"/>
      <c r="D56" s="40"/>
      <c r="E56" s="41"/>
      <c r="F56" s="41"/>
    </row>
    <row r="57" spans="1:8" ht="30" customHeight="1" thickBot="1">
      <c r="A57" s="76"/>
      <c r="B57" s="77"/>
      <c r="C57" s="78"/>
      <c r="D57" s="40"/>
      <c r="E57" s="41"/>
      <c r="F57" s="41">
        <f t="shared" ref="F57:F64" si="2">D57*E57</f>
        <v>0</v>
      </c>
    </row>
    <row r="58" spans="1:8" ht="30" customHeight="1" thickBot="1">
      <c r="A58" s="76"/>
      <c r="B58" s="77"/>
      <c r="C58" s="78"/>
      <c r="D58" s="40"/>
      <c r="E58" s="41"/>
      <c r="F58" s="41">
        <f t="shared" si="2"/>
        <v>0</v>
      </c>
    </row>
    <row r="59" spans="1:8" ht="30" customHeight="1" thickBot="1">
      <c r="A59" s="76"/>
      <c r="B59" s="77"/>
      <c r="C59" s="78"/>
      <c r="D59" s="40"/>
      <c r="E59" s="41"/>
      <c r="F59" s="41">
        <f t="shared" si="2"/>
        <v>0</v>
      </c>
    </row>
    <row r="60" spans="1:8" ht="30" customHeight="1" thickBot="1">
      <c r="A60" s="76"/>
      <c r="B60" s="77"/>
      <c r="C60" s="78"/>
      <c r="D60" s="40"/>
      <c r="E60" s="41"/>
      <c r="F60" s="41">
        <f t="shared" si="2"/>
        <v>0</v>
      </c>
    </row>
    <row r="61" spans="1:8" ht="30" customHeight="1" thickBot="1">
      <c r="A61" s="76"/>
      <c r="B61" s="77"/>
      <c r="C61" s="78"/>
      <c r="D61" s="40"/>
      <c r="E61" s="41"/>
      <c r="F61" s="41">
        <f t="shared" si="2"/>
        <v>0</v>
      </c>
    </row>
    <row r="62" spans="1:8" ht="30" customHeight="1" thickBot="1">
      <c r="A62" s="76"/>
      <c r="B62" s="77"/>
      <c r="C62" s="78"/>
      <c r="D62" s="40"/>
      <c r="E62" s="41"/>
      <c r="F62" s="41">
        <f t="shared" si="2"/>
        <v>0</v>
      </c>
    </row>
    <row r="63" spans="1:8" ht="30" customHeight="1" thickBot="1">
      <c r="A63" s="76"/>
      <c r="B63" s="77"/>
      <c r="C63" s="78"/>
      <c r="D63" s="40"/>
      <c r="E63" s="41"/>
      <c r="F63" s="41">
        <f t="shared" si="2"/>
        <v>0</v>
      </c>
    </row>
    <row r="64" spans="1:8" ht="30" customHeight="1" thickBot="1">
      <c r="A64" s="76"/>
      <c r="B64" s="77"/>
      <c r="C64" s="78"/>
      <c r="D64" s="42"/>
      <c r="E64" s="43"/>
      <c r="F64" s="41">
        <f t="shared" si="2"/>
        <v>0</v>
      </c>
    </row>
    <row r="65" spans="1:6" ht="30" customHeight="1" thickBot="1">
      <c r="A65" s="88" t="s">
        <v>27</v>
      </c>
      <c r="B65" s="89"/>
      <c r="C65" s="90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465.07</v>
      </c>
      <c r="D67" s="48"/>
      <c r="E67" s="31"/>
      <c r="F67" s="31"/>
    </row>
    <row r="68" spans="1:6" ht="15.75">
      <c r="A68" s="15"/>
    </row>
    <row r="69" spans="1:6" ht="60" customHeight="1">
      <c r="A69" s="87" t="s">
        <v>28</v>
      </c>
      <c r="B69" s="87"/>
      <c r="C69" s="87"/>
      <c r="D69" s="87"/>
      <c r="E69" s="87"/>
      <c r="F69" s="8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6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3" t="s">
        <v>3</v>
      </c>
      <c r="B5" s="73"/>
      <c r="C5" s="73"/>
      <c r="D5" s="73"/>
      <c r="E5" s="73"/>
      <c r="F5" s="73"/>
    </row>
    <row r="7" spans="1:6" ht="27">
      <c r="A7" s="73" t="s">
        <v>4</v>
      </c>
      <c r="B7" s="73"/>
      <c r="C7" s="73"/>
      <c r="D7" s="73"/>
      <c r="E7" s="73"/>
      <c r="F7" s="73"/>
    </row>
    <row r="9" spans="1:6" ht="26.25">
      <c r="A9" s="2"/>
    </row>
    <row r="11" spans="1:6" ht="15.75">
      <c r="A11" s="4" t="s">
        <v>5</v>
      </c>
      <c r="B11" s="30"/>
      <c r="C11" s="74" t="s">
        <v>117</v>
      </c>
      <c r="D11" s="74"/>
      <c r="E11" s="74"/>
      <c r="F11" s="74"/>
    </row>
    <row r="13" spans="1:6">
      <c r="A13" s="3"/>
    </row>
    <row r="15" spans="1:6" ht="18.75">
      <c r="A15" s="51" t="s">
        <v>56</v>
      </c>
      <c r="D15" s="51" t="s">
        <v>115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75" t="s">
        <v>36</v>
      </c>
      <c r="B27" s="75"/>
      <c r="C27" s="75"/>
      <c r="D27" s="75"/>
      <c r="E27" s="75"/>
      <c r="F27" s="75"/>
    </row>
    <row r="29" spans="1:6">
      <c r="A29" s="72"/>
      <c r="B29" s="72"/>
      <c r="C29" s="72"/>
      <c r="D29" s="72"/>
      <c r="E29" s="72"/>
      <c r="F29" s="72"/>
    </row>
    <row r="30" spans="1:6">
      <c r="A30" s="72"/>
      <c r="B30" s="72"/>
      <c r="C30" s="72"/>
      <c r="D30" s="72"/>
      <c r="E30" s="72"/>
      <c r="F30" s="72"/>
    </row>
    <row r="31" spans="1:6" ht="22.5">
      <c r="A31" s="79" t="s">
        <v>7</v>
      </c>
      <c r="B31" s="79"/>
      <c r="C31" s="79"/>
      <c r="D31" s="79"/>
      <c r="E31" s="79"/>
      <c r="F31" s="79"/>
    </row>
    <row r="32" spans="1:6" ht="16.5" thickBot="1">
      <c r="A32" s="5"/>
    </row>
    <row r="33" spans="1:6">
      <c r="A33" s="80" t="s">
        <v>8</v>
      </c>
      <c r="B33" s="80" t="s">
        <v>9</v>
      </c>
      <c r="C33" s="80" t="s">
        <v>10</v>
      </c>
      <c r="D33" s="80" t="s">
        <v>40</v>
      </c>
      <c r="E33" s="80" t="s">
        <v>11</v>
      </c>
      <c r="F33" s="80" t="s">
        <v>12</v>
      </c>
    </row>
    <row r="34" spans="1:6" ht="29.25" customHeight="1" thickBot="1">
      <c r="A34" s="81"/>
      <c r="B34" s="81"/>
      <c r="C34" s="81"/>
      <c r="D34" s="81"/>
      <c r="E34" s="81"/>
      <c r="F34" s="81"/>
    </row>
    <row r="35" spans="1:6" ht="30" customHeight="1" thickBot="1">
      <c r="A35" s="6" t="s">
        <v>116</v>
      </c>
      <c r="B35" s="7"/>
      <c r="C35" s="7"/>
      <c r="D35" s="7"/>
      <c r="E35" s="7"/>
      <c r="F35" s="22">
        <v>78.44</v>
      </c>
    </row>
    <row r="36" spans="1:6" ht="30" customHeight="1" thickBot="1">
      <c r="A36" s="6"/>
      <c r="B36" s="7"/>
      <c r="C36" s="7"/>
      <c r="D36" s="7"/>
      <c r="E36" s="7"/>
      <c r="F36" s="22">
        <f t="shared" ref="F36:F44" si="0">C36*D36*E36</f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2">
        <f>(SUM(F35:F44)+SUM(E46:E49)+F65)*C50</f>
        <v>0</v>
      </c>
      <c r="E50" s="8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78.44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4" t="s">
        <v>23</v>
      </c>
      <c r="B55" s="85"/>
      <c r="C55" s="86"/>
      <c r="D55" s="69" t="s">
        <v>24</v>
      </c>
      <c r="E55" s="69" t="s">
        <v>25</v>
      </c>
      <c r="F55" s="69" t="s">
        <v>26</v>
      </c>
    </row>
    <row r="56" spans="1:8" ht="30" customHeight="1" thickBot="1">
      <c r="A56" s="76"/>
      <c r="B56" s="77"/>
      <c r="C56" s="78"/>
      <c r="D56" s="40"/>
      <c r="E56" s="41"/>
      <c r="F56" s="41"/>
    </row>
    <row r="57" spans="1:8" ht="30" customHeight="1" thickBot="1">
      <c r="A57" s="76"/>
      <c r="B57" s="77"/>
      <c r="C57" s="78"/>
      <c r="D57" s="40"/>
      <c r="E57" s="41"/>
      <c r="F57" s="41">
        <f t="shared" ref="F57:F64" si="2">D57*E57</f>
        <v>0</v>
      </c>
    </row>
    <row r="58" spans="1:8" ht="30" customHeight="1" thickBot="1">
      <c r="A58" s="76"/>
      <c r="B58" s="77"/>
      <c r="C58" s="78"/>
      <c r="D58" s="40"/>
      <c r="E58" s="41"/>
      <c r="F58" s="41">
        <f t="shared" si="2"/>
        <v>0</v>
      </c>
    </row>
    <row r="59" spans="1:8" ht="30" customHeight="1" thickBot="1">
      <c r="A59" s="76"/>
      <c r="B59" s="77"/>
      <c r="C59" s="78"/>
      <c r="D59" s="40"/>
      <c r="E59" s="41"/>
      <c r="F59" s="41">
        <f t="shared" si="2"/>
        <v>0</v>
      </c>
    </row>
    <row r="60" spans="1:8" ht="30" customHeight="1" thickBot="1">
      <c r="A60" s="76"/>
      <c r="B60" s="77"/>
      <c r="C60" s="78"/>
      <c r="D60" s="40"/>
      <c r="E60" s="41"/>
      <c r="F60" s="41">
        <f t="shared" si="2"/>
        <v>0</v>
      </c>
    </row>
    <row r="61" spans="1:8" ht="30" customHeight="1" thickBot="1">
      <c r="A61" s="76"/>
      <c r="B61" s="77"/>
      <c r="C61" s="78"/>
      <c r="D61" s="40"/>
      <c r="E61" s="41"/>
      <c r="F61" s="41">
        <f t="shared" si="2"/>
        <v>0</v>
      </c>
    </row>
    <row r="62" spans="1:8" ht="30" customHeight="1" thickBot="1">
      <c r="A62" s="76"/>
      <c r="B62" s="77"/>
      <c r="C62" s="78"/>
      <c r="D62" s="40"/>
      <c r="E62" s="41"/>
      <c r="F62" s="41">
        <f t="shared" si="2"/>
        <v>0</v>
      </c>
    </row>
    <row r="63" spans="1:8" ht="30" customHeight="1" thickBot="1">
      <c r="A63" s="76"/>
      <c r="B63" s="77"/>
      <c r="C63" s="78"/>
      <c r="D63" s="40"/>
      <c r="E63" s="41"/>
      <c r="F63" s="41">
        <f t="shared" si="2"/>
        <v>0</v>
      </c>
    </row>
    <row r="64" spans="1:8" ht="30" customHeight="1" thickBot="1">
      <c r="A64" s="76"/>
      <c r="B64" s="77"/>
      <c r="C64" s="78"/>
      <c r="D64" s="42"/>
      <c r="E64" s="43"/>
      <c r="F64" s="41">
        <f t="shared" si="2"/>
        <v>0</v>
      </c>
    </row>
    <row r="65" spans="1:6" ht="30" customHeight="1" thickBot="1">
      <c r="A65" s="88" t="s">
        <v>27</v>
      </c>
      <c r="B65" s="89"/>
      <c r="C65" s="90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78.44</v>
      </c>
      <c r="D67" s="48"/>
      <c r="E67" s="31"/>
      <c r="F67" s="31"/>
    </row>
    <row r="68" spans="1:6" ht="15.75">
      <c r="A68" s="15"/>
    </row>
    <row r="69" spans="1:6" ht="60" customHeight="1">
      <c r="A69" s="87" t="s">
        <v>28</v>
      </c>
      <c r="B69" s="87"/>
      <c r="C69" s="87"/>
      <c r="D69" s="87"/>
      <c r="E69" s="87"/>
      <c r="F69" s="8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3" t="s">
        <v>3</v>
      </c>
      <c r="B5" s="73"/>
      <c r="C5" s="73"/>
      <c r="D5" s="73"/>
      <c r="E5" s="73"/>
      <c r="F5" s="73"/>
    </row>
    <row r="7" spans="1:6" ht="27">
      <c r="A7" s="73" t="s">
        <v>4</v>
      </c>
      <c r="B7" s="73"/>
      <c r="C7" s="73"/>
      <c r="D7" s="73"/>
      <c r="E7" s="73"/>
      <c r="F7" s="73"/>
    </row>
    <row r="9" spans="1:6" ht="26.25">
      <c r="A9" s="2"/>
    </row>
    <row r="11" spans="1:6" ht="15.75">
      <c r="A11" s="4" t="s">
        <v>5</v>
      </c>
      <c r="B11" s="30"/>
      <c r="C11" s="74" t="s">
        <v>119</v>
      </c>
      <c r="D11" s="74"/>
      <c r="E11" s="74"/>
      <c r="F11" s="74"/>
    </row>
    <row r="13" spans="1:6">
      <c r="A13" s="3"/>
    </row>
    <row r="15" spans="1:6" ht="18.75">
      <c r="A15" s="51" t="s">
        <v>56</v>
      </c>
      <c r="D15" s="51" t="s">
        <v>115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75" t="s">
        <v>36</v>
      </c>
      <c r="B27" s="75"/>
      <c r="C27" s="75"/>
      <c r="D27" s="75"/>
      <c r="E27" s="75"/>
      <c r="F27" s="75"/>
    </row>
    <row r="29" spans="1:6">
      <c r="A29" s="72"/>
      <c r="B29" s="72"/>
      <c r="C29" s="72"/>
      <c r="D29" s="72"/>
      <c r="E29" s="72"/>
      <c r="F29" s="72"/>
    </row>
    <row r="30" spans="1:6">
      <c r="A30" s="72"/>
      <c r="B30" s="72"/>
      <c r="C30" s="72"/>
      <c r="D30" s="72"/>
      <c r="E30" s="72"/>
      <c r="F30" s="72"/>
    </row>
    <row r="31" spans="1:6" ht="22.5">
      <c r="A31" s="79" t="s">
        <v>7</v>
      </c>
      <c r="B31" s="79"/>
      <c r="C31" s="79"/>
      <c r="D31" s="79"/>
      <c r="E31" s="79"/>
      <c r="F31" s="79"/>
    </row>
    <row r="32" spans="1:6" ht="16.5" thickBot="1">
      <c r="A32" s="5"/>
    </row>
    <row r="33" spans="1:6">
      <c r="A33" s="80" t="s">
        <v>8</v>
      </c>
      <c r="B33" s="80" t="s">
        <v>9</v>
      </c>
      <c r="C33" s="80" t="s">
        <v>10</v>
      </c>
      <c r="D33" s="80" t="s">
        <v>40</v>
      </c>
      <c r="E33" s="80" t="s">
        <v>11</v>
      </c>
      <c r="F33" s="80" t="s">
        <v>12</v>
      </c>
    </row>
    <row r="34" spans="1:6" ht="29.25" customHeight="1" thickBot="1">
      <c r="A34" s="81"/>
      <c r="B34" s="81"/>
      <c r="C34" s="81"/>
      <c r="D34" s="81"/>
      <c r="E34" s="81"/>
      <c r="F34" s="81"/>
    </row>
    <row r="35" spans="1:6" ht="30" customHeight="1" thickBot="1">
      <c r="A35" s="6" t="s">
        <v>118</v>
      </c>
      <c r="B35" s="7" t="s">
        <v>48</v>
      </c>
      <c r="C35" s="7">
        <v>1</v>
      </c>
      <c r="D35" s="7">
        <v>0.7</v>
      </c>
      <c r="E35" s="7">
        <v>200.04</v>
      </c>
      <c r="F35" s="22">
        <f t="shared" ref="F35:F44" si="0">C35*D35*E35</f>
        <v>140.02799999999999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2">
        <f>(SUM(F35:F44)+SUM(E46:E49)+F65)*C50</f>
        <v>0</v>
      </c>
      <c r="E50" s="8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140.03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4" t="s">
        <v>23</v>
      </c>
      <c r="B55" s="85"/>
      <c r="C55" s="86"/>
      <c r="D55" s="70" t="s">
        <v>24</v>
      </c>
      <c r="E55" s="70" t="s">
        <v>25</v>
      </c>
      <c r="F55" s="70" t="s">
        <v>26</v>
      </c>
    </row>
    <row r="56" spans="1:8" ht="30" customHeight="1" thickBot="1">
      <c r="A56" s="76"/>
      <c r="B56" s="77"/>
      <c r="C56" s="78"/>
      <c r="D56" s="40"/>
      <c r="E56" s="41"/>
      <c r="F56" s="41"/>
    </row>
    <row r="57" spans="1:8" ht="30" customHeight="1" thickBot="1">
      <c r="A57" s="76"/>
      <c r="B57" s="77"/>
      <c r="C57" s="78"/>
      <c r="D57" s="40"/>
      <c r="E57" s="41"/>
      <c r="F57" s="41">
        <f t="shared" ref="F57:F64" si="2">D57*E57</f>
        <v>0</v>
      </c>
    </row>
    <row r="58" spans="1:8" ht="30" customHeight="1" thickBot="1">
      <c r="A58" s="76"/>
      <c r="B58" s="77"/>
      <c r="C58" s="78"/>
      <c r="D58" s="40"/>
      <c r="E58" s="41"/>
      <c r="F58" s="41">
        <f t="shared" si="2"/>
        <v>0</v>
      </c>
    </row>
    <row r="59" spans="1:8" ht="30" customHeight="1" thickBot="1">
      <c r="A59" s="76"/>
      <c r="B59" s="77"/>
      <c r="C59" s="78"/>
      <c r="D59" s="40"/>
      <c r="E59" s="41"/>
      <c r="F59" s="41">
        <f t="shared" si="2"/>
        <v>0</v>
      </c>
    </row>
    <row r="60" spans="1:8" ht="30" customHeight="1" thickBot="1">
      <c r="A60" s="76"/>
      <c r="B60" s="77"/>
      <c r="C60" s="78"/>
      <c r="D60" s="40"/>
      <c r="E60" s="41"/>
      <c r="F60" s="41">
        <f t="shared" si="2"/>
        <v>0</v>
      </c>
    </row>
    <row r="61" spans="1:8" ht="30" customHeight="1" thickBot="1">
      <c r="A61" s="76"/>
      <c r="B61" s="77"/>
      <c r="C61" s="78"/>
      <c r="D61" s="40"/>
      <c r="E61" s="41"/>
      <c r="F61" s="41">
        <f t="shared" si="2"/>
        <v>0</v>
      </c>
    </row>
    <row r="62" spans="1:8" ht="30" customHeight="1" thickBot="1">
      <c r="A62" s="76"/>
      <c r="B62" s="77"/>
      <c r="C62" s="78"/>
      <c r="D62" s="40"/>
      <c r="E62" s="41"/>
      <c r="F62" s="41">
        <f t="shared" si="2"/>
        <v>0</v>
      </c>
    </row>
    <row r="63" spans="1:8" ht="30" customHeight="1" thickBot="1">
      <c r="A63" s="76"/>
      <c r="B63" s="77"/>
      <c r="C63" s="78"/>
      <c r="D63" s="40"/>
      <c r="E63" s="41"/>
      <c r="F63" s="41">
        <f t="shared" si="2"/>
        <v>0</v>
      </c>
    </row>
    <row r="64" spans="1:8" ht="30" customHeight="1" thickBot="1">
      <c r="A64" s="76"/>
      <c r="B64" s="77"/>
      <c r="C64" s="78"/>
      <c r="D64" s="42"/>
      <c r="E64" s="43"/>
      <c r="F64" s="41">
        <f t="shared" si="2"/>
        <v>0</v>
      </c>
    </row>
    <row r="65" spans="1:6" ht="30" customHeight="1" thickBot="1">
      <c r="A65" s="88" t="s">
        <v>27</v>
      </c>
      <c r="B65" s="89"/>
      <c r="C65" s="90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140.03</v>
      </c>
      <c r="D67" s="48"/>
      <c r="E67" s="31"/>
      <c r="F67" s="31"/>
    </row>
    <row r="68" spans="1:6" ht="15.75">
      <c r="A68" s="15"/>
    </row>
    <row r="69" spans="1:6" ht="60" customHeight="1">
      <c r="A69" s="87" t="s">
        <v>28</v>
      </c>
      <c r="B69" s="87"/>
      <c r="C69" s="87"/>
      <c r="D69" s="87"/>
      <c r="E69" s="87"/>
      <c r="F69" s="8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3" t="s">
        <v>3</v>
      </c>
      <c r="B5" s="73"/>
      <c r="C5" s="73"/>
      <c r="D5" s="73"/>
      <c r="E5" s="73"/>
      <c r="F5" s="73"/>
    </row>
    <row r="7" spans="1:6" ht="27">
      <c r="A7" s="73" t="s">
        <v>4</v>
      </c>
      <c r="B7" s="73"/>
      <c r="C7" s="73"/>
      <c r="D7" s="73"/>
      <c r="E7" s="73"/>
      <c r="F7" s="73"/>
    </row>
    <row r="9" spans="1:6" ht="26.25">
      <c r="A9" s="2"/>
    </row>
    <row r="11" spans="1:6" ht="15.75">
      <c r="A11" s="4" t="s">
        <v>5</v>
      </c>
      <c r="B11" s="30"/>
      <c r="C11" s="74" t="s">
        <v>121</v>
      </c>
      <c r="D11" s="74"/>
      <c r="E11" s="74"/>
      <c r="F11" s="74"/>
    </row>
    <row r="13" spans="1:6">
      <c r="A13" s="3"/>
    </row>
    <row r="15" spans="1:6" ht="18.75">
      <c r="A15" s="51" t="s">
        <v>56</v>
      </c>
      <c r="D15" s="51" t="s">
        <v>65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75" t="s">
        <v>36</v>
      </c>
      <c r="B27" s="75"/>
      <c r="C27" s="75"/>
      <c r="D27" s="75"/>
      <c r="E27" s="75"/>
      <c r="F27" s="75"/>
    </row>
    <row r="29" spans="1:6">
      <c r="A29" s="72"/>
      <c r="B29" s="72"/>
      <c r="C29" s="72"/>
      <c r="D29" s="72"/>
      <c r="E29" s="72"/>
      <c r="F29" s="72"/>
    </row>
    <row r="30" spans="1:6">
      <c r="A30" s="72"/>
      <c r="B30" s="72"/>
      <c r="C30" s="72"/>
      <c r="D30" s="72"/>
      <c r="E30" s="72"/>
      <c r="F30" s="72"/>
    </row>
    <row r="31" spans="1:6" ht="22.5">
      <c r="A31" s="79" t="s">
        <v>7</v>
      </c>
      <c r="B31" s="79"/>
      <c r="C31" s="79"/>
      <c r="D31" s="79"/>
      <c r="E31" s="79"/>
      <c r="F31" s="79"/>
    </row>
    <row r="32" spans="1:6" ht="16.5" thickBot="1">
      <c r="A32" s="5"/>
    </row>
    <row r="33" spans="1:6">
      <c r="A33" s="80" t="s">
        <v>8</v>
      </c>
      <c r="B33" s="80" t="s">
        <v>9</v>
      </c>
      <c r="C33" s="80" t="s">
        <v>10</v>
      </c>
      <c r="D33" s="80" t="s">
        <v>40</v>
      </c>
      <c r="E33" s="80" t="s">
        <v>11</v>
      </c>
      <c r="F33" s="80" t="s">
        <v>12</v>
      </c>
    </row>
    <row r="34" spans="1:6" ht="29.25" customHeight="1" thickBot="1">
      <c r="A34" s="81"/>
      <c r="B34" s="81"/>
      <c r="C34" s="81"/>
      <c r="D34" s="81"/>
      <c r="E34" s="81"/>
      <c r="F34" s="81"/>
    </row>
    <row r="35" spans="1:6" ht="30" customHeight="1" thickBot="1">
      <c r="A35" s="6" t="s">
        <v>120</v>
      </c>
      <c r="B35" s="7" t="s">
        <v>48</v>
      </c>
      <c r="C35" s="7">
        <v>1</v>
      </c>
      <c r="D35" s="7">
        <v>1</v>
      </c>
      <c r="E35" s="7">
        <v>403.06</v>
      </c>
      <c r="F35" s="22">
        <f t="shared" ref="F35:F43" si="0">C35*D35*E35</f>
        <v>403.06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 t="s">
        <v>67</v>
      </c>
      <c r="E48" s="36">
        <f t="shared" si="1"/>
        <v>4.8367199999999997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2">
        <f>(SUM(F35:F44)+SUM(E46:E49)+F65)*C50</f>
        <v>0</v>
      </c>
      <c r="E50" s="8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407.9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4" t="s">
        <v>23</v>
      </c>
      <c r="B55" s="85"/>
      <c r="C55" s="86"/>
      <c r="D55" s="71" t="s">
        <v>24</v>
      </c>
      <c r="E55" s="71" t="s">
        <v>25</v>
      </c>
      <c r="F55" s="71" t="s">
        <v>26</v>
      </c>
    </row>
    <row r="56" spans="1:8" ht="30" customHeight="1" thickBot="1">
      <c r="A56" s="76"/>
      <c r="B56" s="77"/>
      <c r="C56" s="78"/>
      <c r="D56" s="40"/>
      <c r="E56" s="41"/>
      <c r="F56" s="41">
        <f t="shared" ref="F56:F64" si="2">D56*E56</f>
        <v>0</v>
      </c>
    </row>
    <row r="57" spans="1:8" ht="30" customHeight="1" thickBot="1">
      <c r="A57" s="76"/>
      <c r="B57" s="77"/>
      <c r="C57" s="78"/>
      <c r="D57" s="40"/>
      <c r="E57" s="41"/>
      <c r="F57" s="41">
        <f t="shared" si="2"/>
        <v>0</v>
      </c>
    </row>
    <row r="58" spans="1:8" ht="30" customHeight="1" thickBot="1">
      <c r="A58" s="76"/>
      <c r="B58" s="77"/>
      <c r="C58" s="78"/>
      <c r="D58" s="40"/>
      <c r="E58" s="41"/>
      <c r="F58" s="41">
        <f t="shared" si="2"/>
        <v>0</v>
      </c>
    </row>
    <row r="59" spans="1:8" ht="30" customHeight="1" thickBot="1">
      <c r="A59" s="76"/>
      <c r="B59" s="77"/>
      <c r="C59" s="78"/>
      <c r="D59" s="40"/>
      <c r="E59" s="41"/>
      <c r="F59" s="41">
        <f t="shared" si="2"/>
        <v>0</v>
      </c>
    </row>
    <row r="60" spans="1:8" ht="30" customHeight="1" thickBot="1">
      <c r="A60" s="76"/>
      <c r="B60" s="77"/>
      <c r="C60" s="78"/>
      <c r="D60" s="40"/>
      <c r="E60" s="41"/>
      <c r="F60" s="41">
        <f t="shared" si="2"/>
        <v>0</v>
      </c>
    </row>
    <row r="61" spans="1:8" ht="30" customHeight="1" thickBot="1">
      <c r="A61" s="76"/>
      <c r="B61" s="77"/>
      <c r="C61" s="78"/>
      <c r="D61" s="40"/>
      <c r="E61" s="41"/>
      <c r="F61" s="41">
        <f t="shared" si="2"/>
        <v>0</v>
      </c>
    </row>
    <row r="62" spans="1:8" ht="30" customHeight="1" thickBot="1">
      <c r="A62" s="76"/>
      <c r="B62" s="77"/>
      <c r="C62" s="78"/>
      <c r="D62" s="40"/>
      <c r="E62" s="41"/>
      <c r="F62" s="41">
        <f t="shared" si="2"/>
        <v>0</v>
      </c>
    </row>
    <row r="63" spans="1:8" ht="30" customHeight="1" thickBot="1">
      <c r="A63" s="76"/>
      <c r="B63" s="77"/>
      <c r="C63" s="78"/>
      <c r="D63" s="40"/>
      <c r="E63" s="41"/>
      <c r="F63" s="41">
        <f t="shared" si="2"/>
        <v>0</v>
      </c>
    </row>
    <row r="64" spans="1:8" ht="30" customHeight="1" thickBot="1">
      <c r="A64" s="76"/>
      <c r="B64" s="77"/>
      <c r="C64" s="78"/>
      <c r="D64" s="42"/>
      <c r="E64" s="43"/>
      <c r="F64" s="41">
        <f t="shared" si="2"/>
        <v>0</v>
      </c>
    </row>
    <row r="65" spans="1:6" ht="30" customHeight="1" thickBot="1">
      <c r="A65" s="88" t="s">
        <v>27</v>
      </c>
      <c r="B65" s="89"/>
      <c r="C65" s="90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407.9</v>
      </c>
      <c r="D67" s="48"/>
      <c r="E67" s="31"/>
      <c r="F67" s="31"/>
    </row>
    <row r="68" spans="1:6" ht="15.75">
      <c r="A68" s="15"/>
    </row>
    <row r="69" spans="1:6" ht="60" customHeight="1">
      <c r="A69" s="87" t="s">
        <v>28</v>
      </c>
      <c r="B69" s="87"/>
      <c r="C69" s="87"/>
      <c r="D69" s="87"/>
      <c r="E69" s="87"/>
      <c r="F69" s="8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D50:E50"/>
    <mergeCell ref="A55:C55"/>
    <mergeCell ref="A56:C56"/>
    <mergeCell ref="A57:C57"/>
    <mergeCell ref="A58:C58"/>
    <mergeCell ref="A59:C59"/>
    <mergeCell ref="A31:F31"/>
    <mergeCell ref="A33:A34"/>
    <mergeCell ref="B33:B34"/>
    <mergeCell ref="C33:C34"/>
    <mergeCell ref="D33:D34"/>
    <mergeCell ref="E33:E34"/>
    <mergeCell ref="F33:F34"/>
    <mergeCell ref="A5:F5"/>
    <mergeCell ref="A7:F7"/>
    <mergeCell ref="C11:F11"/>
    <mergeCell ref="A27:F27"/>
    <mergeCell ref="A29:F29"/>
    <mergeCell ref="A30:F30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F54"/>
  <sheetViews>
    <sheetView topLeftCell="A25" zoomScaleNormal="100" workbookViewId="0">
      <selection activeCell="E39" sqref="E39"/>
    </sheetView>
  </sheetViews>
  <sheetFormatPr defaultRowHeight="15"/>
  <cols>
    <col min="1" max="1" width="42" customWidth="1"/>
    <col min="2" max="2" width="16.7109375" customWidth="1"/>
    <col min="3" max="4" width="18.28515625" customWidth="1"/>
    <col min="5" max="5" width="19" customWidth="1"/>
    <col min="6" max="6" width="13.140625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3" t="s">
        <v>3</v>
      </c>
      <c r="B5" s="73"/>
      <c r="C5" s="73"/>
      <c r="D5" s="73"/>
      <c r="E5" s="73"/>
      <c r="F5" s="73"/>
    </row>
    <row r="7" spans="1:6" ht="27">
      <c r="A7" s="73" t="s">
        <v>4</v>
      </c>
      <c r="B7" s="73"/>
      <c r="C7" s="73"/>
      <c r="D7" s="73"/>
      <c r="E7" s="73"/>
      <c r="F7" s="73"/>
    </row>
    <row r="9" spans="1:6" ht="26.25">
      <c r="A9" s="2"/>
    </row>
    <row r="11" spans="1:6" ht="15.75">
      <c r="A11" s="4" t="s">
        <v>5</v>
      </c>
      <c r="B11" s="30"/>
      <c r="C11" s="74" t="s">
        <v>57</v>
      </c>
      <c r="D11" s="74"/>
      <c r="E11" s="74"/>
      <c r="F11" s="74"/>
    </row>
    <row r="13" spans="1:6">
      <c r="A13" s="3"/>
    </row>
    <row r="15" spans="1:6" ht="18.75">
      <c r="A15" s="51" t="s">
        <v>56</v>
      </c>
      <c r="D15" s="51" t="s">
        <v>115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75" t="s">
        <v>36</v>
      </c>
      <c r="B27" s="75"/>
      <c r="C27" s="75"/>
      <c r="D27" s="75"/>
      <c r="E27" s="75"/>
      <c r="F27" s="75"/>
    </row>
    <row r="29" spans="1:6">
      <c r="A29" s="72"/>
      <c r="B29" s="72"/>
      <c r="C29" s="72"/>
      <c r="D29" s="72"/>
      <c r="E29" s="72"/>
      <c r="F29" s="72"/>
    </row>
    <row r="30" spans="1:6">
      <c r="A30" s="72"/>
      <c r="B30" s="72"/>
      <c r="C30" s="72"/>
      <c r="D30" s="72"/>
      <c r="E30" s="72"/>
      <c r="F30" s="72"/>
    </row>
    <row r="31" spans="1:6" ht="22.5">
      <c r="A31" s="79" t="s">
        <v>7</v>
      </c>
      <c r="B31" s="79"/>
      <c r="C31" s="79"/>
      <c r="D31" s="79"/>
      <c r="E31" s="79"/>
      <c r="F31" s="79"/>
    </row>
    <row r="32" spans="1:6" ht="16.5" thickBot="1">
      <c r="A32" s="5"/>
    </row>
    <row r="33" spans="1:6" ht="24" customHeight="1">
      <c r="A33" s="92" t="s">
        <v>8</v>
      </c>
      <c r="B33" s="94" t="s">
        <v>12</v>
      </c>
      <c r="C33" s="91"/>
      <c r="D33" s="91"/>
      <c r="E33" s="91"/>
    </row>
    <row r="34" spans="1:6" ht="15.75" thickBot="1">
      <c r="A34" s="93"/>
      <c r="B34" s="95"/>
      <c r="C34" s="91"/>
      <c r="D34" s="91"/>
      <c r="E34" s="91"/>
    </row>
    <row r="35" spans="1:6" ht="30" customHeight="1" thickBot="1">
      <c r="A35" s="13" t="s">
        <v>41</v>
      </c>
      <c r="B35" s="24">
        <f>SUM('1:24'!E51)</f>
        <v>56300.824999999997</v>
      </c>
      <c r="C35" s="23"/>
      <c r="D35" s="23"/>
      <c r="E35" s="23"/>
    </row>
    <row r="36" spans="1:6" ht="15.75">
      <c r="A36" s="8"/>
    </row>
    <row r="37" spans="1:6" ht="15.75">
      <c r="A37" s="8"/>
    </row>
    <row r="38" spans="1:6" ht="16.5" thickBot="1">
      <c r="A38" s="14" t="s">
        <v>22</v>
      </c>
    </row>
    <row r="39" spans="1:6" ht="30" customHeight="1" thickBot="1">
      <c r="A39" s="88" t="s">
        <v>42</v>
      </c>
      <c r="B39" s="89"/>
      <c r="C39" s="89"/>
      <c r="D39" s="24">
        <f>SUM('1:24'!F65)</f>
        <v>17568.240000000002</v>
      </c>
      <c r="E39" s="25"/>
    </row>
    <row r="40" spans="1:6" ht="15.75">
      <c r="A40" s="15"/>
    </row>
    <row r="41" spans="1:6" ht="16.5" thickBot="1">
      <c r="A41" s="8" t="s">
        <v>37</v>
      </c>
      <c r="B41" s="19"/>
      <c r="C41" s="24">
        <f>B35+D39</f>
        <v>73869.065000000002</v>
      </c>
      <c r="D41" s="19"/>
      <c r="E41" s="19"/>
      <c r="F41" s="19"/>
    </row>
    <row r="42" spans="1:6" ht="15.75">
      <c r="A42" s="15"/>
    </row>
    <row r="43" spans="1:6" ht="60" customHeight="1">
      <c r="A43" s="87" t="s">
        <v>28</v>
      </c>
      <c r="B43" s="87"/>
      <c r="C43" s="87"/>
      <c r="D43" s="87"/>
      <c r="E43" s="87"/>
      <c r="F43" s="87"/>
    </row>
    <row r="44" spans="1:6" ht="15.75">
      <c r="A44" s="20" t="s">
        <v>29</v>
      </c>
    </row>
    <row r="45" spans="1:6" ht="15.75">
      <c r="A45" s="15"/>
    </row>
    <row r="46" spans="1:6" ht="15.75">
      <c r="A46" s="15"/>
    </row>
    <row r="47" spans="1:6" ht="15.75">
      <c r="A47" s="15"/>
    </row>
    <row r="48" spans="1:6" ht="15.75">
      <c r="A48" s="14" t="s">
        <v>30</v>
      </c>
      <c r="D48" s="14" t="s">
        <v>39</v>
      </c>
    </row>
    <row r="49" spans="1:5" ht="15.75">
      <c r="A49" s="14" t="s">
        <v>2</v>
      </c>
    </row>
    <row r="50" spans="1:5" ht="15.75">
      <c r="A50" s="14"/>
    </row>
    <row r="51" spans="1:5" ht="15.75">
      <c r="A51" s="15" t="s">
        <v>31</v>
      </c>
      <c r="D51" s="15" t="s">
        <v>32</v>
      </c>
    </row>
    <row r="52" spans="1:5" ht="15.75">
      <c r="A52" s="15" t="s">
        <v>38</v>
      </c>
      <c r="B52" s="15" t="s">
        <v>33</v>
      </c>
      <c r="D52" s="15" t="s">
        <v>38</v>
      </c>
      <c r="E52" s="15"/>
    </row>
    <row r="53" spans="1:5" ht="15.75">
      <c r="A53" s="15"/>
    </row>
    <row r="54" spans="1:5" ht="15.75">
      <c r="A54" s="15"/>
    </row>
  </sheetData>
  <mergeCells count="14">
    <mergeCell ref="A43:F43"/>
    <mergeCell ref="D33:D34"/>
    <mergeCell ref="A29:F29"/>
    <mergeCell ref="A30:F30"/>
    <mergeCell ref="A39:C39"/>
    <mergeCell ref="A33:A34"/>
    <mergeCell ref="C33:C34"/>
    <mergeCell ref="E33:E34"/>
    <mergeCell ref="B33:B34"/>
    <mergeCell ref="A5:F5"/>
    <mergeCell ref="A7:F7"/>
    <mergeCell ref="C11:F11"/>
    <mergeCell ref="A27:F27"/>
    <mergeCell ref="A31:F31"/>
  </mergeCells>
  <pageMargins left="0.7" right="0.16" top="0.75" bottom="0.75" header="0.3" footer="0.3"/>
  <pageSetup paperSize="9" scale="79"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activeCell="A16" sqref="A1:A1048576"/>
    </sheetView>
  </sheetViews>
  <sheetFormatPr defaultRowHeight="15"/>
  <cols>
    <col min="1" max="1" width="48.5703125" style="53" bestFit="1" customWidth="1"/>
    <col min="2" max="2" width="6.140625" bestFit="1" customWidth="1"/>
    <col min="3" max="3" width="19.5703125" bestFit="1" customWidth="1"/>
  </cols>
  <sheetData>
    <row r="1" spans="1:3">
      <c r="A1" s="53" t="s">
        <v>92</v>
      </c>
      <c r="B1" t="s">
        <v>49</v>
      </c>
      <c r="C1" t="s">
        <v>75</v>
      </c>
    </row>
    <row r="2" spans="1:3">
      <c r="A2" s="53" t="s">
        <v>90</v>
      </c>
      <c r="B2" t="s">
        <v>78</v>
      </c>
      <c r="C2" t="s">
        <v>76</v>
      </c>
    </row>
    <row r="3" spans="1:3">
      <c r="A3" s="53" t="s">
        <v>71</v>
      </c>
      <c r="B3" t="s">
        <v>50</v>
      </c>
      <c r="C3" t="s">
        <v>53</v>
      </c>
    </row>
    <row r="4" spans="1:3">
      <c r="A4" s="53" t="s">
        <v>62</v>
      </c>
      <c r="B4" t="s">
        <v>80</v>
      </c>
      <c r="C4" t="s">
        <v>91</v>
      </c>
    </row>
    <row r="5" spans="1:3">
      <c r="A5" s="53" t="s">
        <v>101</v>
      </c>
      <c r="B5" t="s">
        <v>60</v>
      </c>
      <c r="C5" t="s">
        <v>95</v>
      </c>
    </row>
    <row r="6" spans="1:3">
      <c r="A6" s="53" t="s">
        <v>97</v>
      </c>
      <c r="B6" t="s">
        <v>48</v>
      </c>
      <c r="C6" t="s">
        <v>104</v>
      </c>
    </row>
    <row r="7" spans="1:3">
      <c r="A7" s="53" t="s">
        <v>100</v>
      </c>
      <c r="B7" t="s">
        <v>63</v>
      </c>
      <c r="C7" t="s">
        <v>73</v>
      </c>
    </row>
    <row r="8" spans="1:3">
      <c r="A8" s="53" t="s">
        <v>72</v>
      </c>
      <c r="C8" t="s">
        <v>52</v>
      </c>
    </row>
    <row r="9" spans="1:3" ht="30">
      <c r="A9" s="53" t="s">
        <v>116</v>
      </c>
      <c r="C9" t="s">
        <v>74</v>
      </c>
    </row>
    <row r="10" spans="1:3">
      <c r="A10" s="53" t="s">
        <v>113</v>
      </c>
    </row>
    <row r="11" spans="1:3">
      <c r="A11" s="53" t="s">
        <v>120</v>
      </c>
    </row>
    <row r="12" spans="1:3">
      <c r="A12" s="53" t="s">
        <v>58</v>
      </c>
    </row>
    <row r="13" spans="1:3">
      <c r="A13" s="53" t="s">
        <v>68</v>
      </c>
    </row>
    <row r="14" spans="1:3">
      <c r="A14" s="53" t="s">
        <v>59</v>
      </c>
    </row>
    <row r="15" spans="1:3" ht="30">
      <c r="A15" s="53" t="s">
        <v>118</v>
      </c>
    </row>
    <row r="16" spans="1:3">
      <c r="A16" s="53" t="s">
        <v>47</v>
      </c>
    </row>
    <row r="17" spans="1:1" ht="30">
      <c r="A17" s="53" t="s">
        <v>105</v>
      </c>
    </row>
    <row r="18" spans="1:1">
      <c r="A18" s="53" t="s">
        <v>94</v>
      </c>
    </row>
    <row r="19" spans="1:1">
      <c r="A19" s="53" t="s">
        <v>44</v>
      </c>
    </row>
    <row r="20" spans="1:1">
      <c r="A20" s="53" t="s">
        <v>83</v>
      </c>
    </row>
    <row r="21" spans="1:1">
      <c r="A21" s="53" t="s">
        <v>45</v>
      </c>
    </row>
    <row r="22" spans="1:1">
      <c r="A22" s="53" t="s">
        <v>79</v>
      </c>
    </row>
    <row r="23" spans="1:1" ht="30">
      <c r="A23" s="53" t="s">
        <v>61</v>
      </c>
    </row>
    <row r="24" spans="1:1">
      <c r="A24" s="53" t="s">
        <v>46</v>
      </c>
    </row>
    <row r="25" spans="1:1">
      <c r="A25" s="53" t="s">
        <v>88</v>
      </c>
    </row>
    <row r="26" spans="1:1">
      <c r="A26" s="53" t="s">
        <v>89</v>
      </c>
    </row>
  </sheetData>
  <sortState ref="A1:A26">
    <sortCondition ref="A16"/>
  </sortState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8"/>
  <sheetViews>
    <sheetView tabSelected="1" topLeftCell="A18" zoomScaleNormal="100" workbookViewId="0">
      <selection activeCell="G28" sqref="G28:K28"/>
    </sheetView>
  </sheetViews>
  <sheetFormatPr defaultRowHeight="15"/>
  <cols>
    <col min="1" max="1" width="27.28515625" customWidth="1"/>
    <col min="6" max="6" width="12.42578125" customWidth="1"/>
    <col min="7" max="11" width="14.140625" customWidth="1"/>
  </cols>
  <sheetData>
    <row r="1" spans="1:11" ht="15" customHeight="1">
      <c r="A1" s="98" t="s">
        <v>8</v>
      </c>
      <c r="B1" s="98" t="s">
        <v>9</v>
      </c>
      <c r="C1" s="98" t="s">
        <v>10</v>
      </c>
      <c r="D1" s="98" t="s">
        <v>40</v>
      </c>
      <c r="E1" s="98" t="s">
        <v>11</v>
      </c>
      <c r="F1" s="96" t="s">
        <v>12</v>
      </c>
      <c r="G1" s="100" t="s">
        <v>106</v>
      </c>
      <c r="H1" s="102" t="s">
        <v>107</v>
      </c>
      <c r="I1" s="102" t="s">
        <v>108</v>
      </c>
      <c r="J1" s="102" t="s">
        <v>109</v>
      </c>
      <c r="K1" s="102" t="s">
        <v>110</v>
      </c>
    </row>
    <row r="2" spans="1:11" ht="48" customHeight="1" thickBot="1">
      <c r="A2" s="99"/>
      <c r="B2" s="99"/>
      <c r="C2" s="99"/>
      <c r="D2" s="99"/>
      <c r="E2" s="99"/>
      <c r="F2" s="97"/>
      <c r="G2" s="101"/>
      <c r="H2" s="103"/>
      <c r="I2" s="103"/>
      <c r="J2" s="103"/>
      <c r="K2" s="103"/>
    </row>
    <row r="3" spans="1:11" ht="16.5" thickBot="1">
      <c r="A3" s="6" t="s">
        <v>79</v>
      </c>
      <c r="B3" s="7" t="s">
        <v>80</v>
      </c>
      <c r="C3" s="7">
        <v>30</v>
      </c>
      <c r="D3" s="7">
        <v>0.03</v>
      </c>
      <c r="E3" s="7">
        <v>200.04</v>
      </c>
      <c r="F3" s="22">
        <f t="shared" ref="F3:F22" si="0">C3*D3*E3</f>
        <v>180.03599999999997</v>
      </c>
      <c r="G3" s="66">
        <f>IF('1'!$E$48=0,'1'!$E$49,'1'!$E$48)</f>
        <v>0</v>
      </c>
      <c r="H3" s="67">
        <f>'1'!$D$50</f>
        <v>0</v>
      </c>
      <c r="I3" s="67">
        <f>'1'!$E$51</f>
        <v>180.04</v>
      </c>
      <c r="J3" s="67">
        <f>'1'!$F$65</f>
        <v>0</v>
      </c>
      <c r="K3" s="67">
        <f>'1'!$C$67</f>
        <v>180.04</v>
      </c>
    </row>
    <row r="4" spans="1:11" ht="16.5" thickBot="1">
      <c r="A4" s="6" t="s">
        <v>83</v>
      </c>
      <c r="B4" s="7" t="s">
        <v>80</v>
      </c>
      <c r="C4" s="7">
        <v>30</v>
      </c>
      <c r="D4" s="7">
        <v>0.2</v>
      </c>
      <c r="E4" s="7">
        <v>403.06</v>
      </c>
      <c r="F4" s="22">
        <f t="shared" si="0"/>
        <v>2418.36</v>
      </c>
      <c r="G4" s="66">
        <f>IF('2'!$E$48=0,'2'!$E$49,'2'!$E$48)</f>
        <v>29.020320000000002</v>
      </c>
      <c r="H4" s="67">
        <f>'2'!$D$50</f>
        <v>0</v>
      </c>
      <c r="I4" s="67">
        <f>'2'!$E$51</f>
        <v>2447.38</v>
      </c>
      <c r="J4" s="67">
        <f>'2'!$F$65</f>
        <v>0</v>
      </c>
      <c r="K4" s="67">
        <f>'2'!$C$67</f>
        <v>2447.38</v>
      </c>
    </row>
    <row r="5" spans="1:11" ht="16.5" thickBot="1">
      <c r="A5" s="6" t="s">
        <v>97</v>
      </c>
      <c r="B5" s="7" t="s">
        <v>48</v>
      </c>
      <c r="C5" s="7">
        <v>2</v>
      </c>
      <c r="D5" s="7">
        <v>0.2</v>
      </c>
      <c r="E5" s="7">
        <v>403.06</v>
      </c>
      <c r="F5" s="22">
        <f t="shared" si="0"/>
        <v>161.22400000000002</v>
      </c>
      <c r="G5" s="66">
        <f>IF('3'!$E$48=0,'3'!$E$49,'3'!$E$48)</f>
        <v>1.9350000000000001</v>
      </c>
      <c r="H5" s="67">
        <f>'3'!$D$50</f>
        <v>0</v>
      </c>
      <c r="I5" s="67">
        <f>'3'!$E$51</f>
        <v>163.16</v>
      </c>
      <c r="J5" s="67">
        <f>'3'!$F$65</f>
        <v>0</v>
      </c>
      <c r="K5" s="67">
        <f>'3'!$C$67</f>
        <v>163.16</v>
      </c>
    </row>
    <row r="6" spans="1:11" ht="32.25" thickBot="1">
      <c r="A6" s="6" t="s">
        <v>44</v>
      </c>
      <c r="B6" s="7" t="s">
        <v>48</v>
      </c>
      <c r="C6" s="7">
        <v>1</v>
      </c>
      <c r="D6" s="7">
        <v>8</v>
      </c>
      <c r="E6" s="7">
        <v>403.06</v>
      </c>
      <c r="F6" s="22">
        <f t="shared" si="0"/>
        <v>3224.48</v>
      </c>
      <c r="G6" s="66">
        <f>IF('4'!$E$48=0,'4'!$E$49,'4'!$E$48)</f>
        <v>38.693759999999997</v>
      </c>
      <c r="H6" s="67">
        <f>'4'!$D$50</f>
        <v>0</v>
      </c>
      <c r="I6" s="67">
        <f>'4'!$E$51</f>
        <v>3263.17</v>
      </c>
      <c r="J6" s="67">
        <f>'4'!$F$65</f>
        <v>0</v>
      </c>
      <c r="K6" s="67">
        <f>'4'!$C$67</f>
        <v>3263.17</v>
      </c>
    </row>
    <row r="7" spans="1:11" ht="16.5" thickBot="1">
      <c r="A7" s="6" t="s">
        <v>62</v>
      </c>
      <c r="B7" s="7" t="s">
        <v>63</v>
      </c>
      <c r="C7" s="7">
        <v>1</v>
      </c>
      <c r="D7" s="7">
        <v>0.4</v>
      </c>
      <c r="E7" s="7">
        <v>403.06</v>
      </c>
      <c r="F7" s="22">
        <f t="shared" si="0"/>
        <v>161.22400000000002</v>
      </c>
      <c r="G7" s="66">
        <f>IF('5'!$E$48=0,'5'!$E$49,'5'!$E$48)</f>
        <v>1.9346880000000002</v>
      </c>
      <c r="H7" s="67">
        <f>'5'!$D$50</f>
        <v>0</v>
      </c>
      <c r="I7" s="67">
        <f>'5'!$E$51</f>
        <v>163.15</v>
      </c>
      <c r="J7" s="67">
        <f>'5'!$F$65</f>
        <v>0</v>
      </c>
      <c r="K7" s="67">
        <f>'5'!$C$67</f>
        <v>163.15</v>
      </c>
    </row>
    <row r="8" spans="1:11" ht="32.25" thickBot="1">
      <c r="A8" s="6" t="s">
        <v>68</v>
      </c>
      <c r="B8" s="7" t="s">
        <v>48</v>
      </c>
      <c r="C8" s="7">
        <v>1</v>
      </c>
      <c r="D8" s="7">
        <v>1</v>
      </c>
      <c r="E8" s="7">
        <v>403.06</v>
      </c>
      <c r="F8" s="22">
        <f t="shared" si="0"/>
        <v>403.06</v>
      </c>
      <c r="G8" s="66">
        <f>IF('6'!$E$48=0,'6'!$E$49,'6'!$E$48)</f>
        <v>4.8367199999999997</v>
      </c>
      <c r="H8" s="67">
        <f>'6'!$D$50</f>
        <v>0</v>
      </c>
      <c r="I8" s="67">
        <f>'6'!$E$51</f>
        <v>407.9</v>
      </c>
      <c r="J8" s="67">
        <f>'6'!$F$65</f>
        <v>0</v>
      </c>
      <c r="K8" s="67">
        <f>'6'!$C$67</f>
        <v>407.9</v>
      </c>
    </row>
    <row r="9" spans="1:11" ht="16.5" thickBot="1">
      <c r="A9" s="6" t="s">
        <v>71</v>
      </c>
      <c r="B9" s="7" t="s">
        <v>48</v>
      </c>
      <c r="C9" s="7">
        <v>1</v>
      </c>
      <c r="D9" s="7">
        <v>0.5</v>
      </c>
      <c r="E9" s="7">
        <v>403.06</v>
      </c>
      <c r="F9" s="22">
        <f t="shared" si="0"/>
        <v>201.53</v>
      </c>
      <c r="G9" s="66">
        <f>IF('7'!$E$48=0,'7'!$E$49,'7'!$E$48)</f>
        <v>2.4183599999999998</v>
      </c>
      <c r="H9" s="67">
        <f>'7'!$D$50</f>
        <v>0</v>
      </c>
      <c r="I9" s="67">
        <f>'7'!$E$51</f>
        <v>203.95</v>
      </c>
      <c r="J9" s="67">
        <f>'7'!$F$65</f>
        <v>0</v>
      </c>
      <c r="K9" s="67">
        <f>'7'!$C$67</f>
        <v>203.95</v>
      </c>
    </row>
    <row r="10" spans="1:11" ht="16.5" thickBot="1">
      <c r="A10" s="6" t="s">
        <v>72</v>
      </c>
      <c r="B10" s="7" t="s">
        <v>78</v>
      </c>
      <c r="C10" s="7">
        <v>25</v>
      </c>
      <c r="D10" s="7">
        <v>0.2</v>
      </c>
      <c r="E10" s="7">
        <v>200.04</v>
      </c>
      <c r="F10" s="22">
        <f t="shared" si="0"/>
        <v>1000.1999999999999</v>
      </c>
      <c r="G10" s="66">
        <f>IF('8'!$E$48=0,'8'!$E$49,'8'!$E$48)</f>
        <v>12.0024</v>
      </c>
      <c r="H10" s="67">
        <f>'8'!$D$50</f>
        <v>0</v>
      </c>
      <c r="I10" s="67">
        <f>'8'!$E$51</f>
        <v>1012.2</v>
      </c>
      <c r="J10" s="67">
        <f>'8'!$F$65</f>
        <v>0</v>
      </c>
      <c r="K10" s="67">
        <f>'8'!$C$67</f>
        <v>1012.2</v>
      </c>
    </row>
    <row r="11" spans="1:11" ht="16.5" thickBot="1">
      <c r="A11" s="6" t="s">
        <v>92</v>
      </c>
      <c r="B11" s="7" t="s">
        <v>48</v>
      </c>
      <c r="C11" s="7">
        <v>2</v>
      </c>
      <c r="D11" s="7">
        <v>0.5</v>
      </c>
      <c r="E11" s="7">
        <v>200.04</v>
      </c>
      <c r="F11" s="22">
        <f t="shared" si="0"/>
        <v>200.04</v>
      </c>
      <c r="G11" s="66">
        <f>IF('9'!$E$48=0,'9'!$E$49,'9'!$E$48)</f>
        <v>2.4004799999999999</v>
      </c>
      <c r="H11" s="67">
        <f>'9'!$D$50</f>
        <v>0</v>
      </c>
      <c r="I11" s="67">
        <f>'9'!$E$51</f>
        <v>202.44</v>
      </c>
      <c r="J11" s="67">
        <f>'9'!$F$65</f>
        <v>0</v>
      </c>
      <c r="K11" s="67">
        <f>'9'!$C$67</f>
        <v>202.44</v>
      </c>
    </row>
    <row r="12" spans="1:11" ht="16.5" thickBot="1">
      <c r="A12" s="6" t="s">
        <v>83</v>
      </c>
      <c r="B12" s="7" t="s">
        <v>80</v>
      </c>
      <c r="C12" s="7">
        <v>40</v>
      </c>
      <c r="D12" s="7">
        <v>0.2</v>
      </c>
      <c r="E12" s="7">
        <v>403.06</v>
      </c>
      <c r="F12" s="22">
        <f t="shared" si="0"/>
        <v>3224.48</v>
      </c>
      <c r="G12" s="66">
        <f>IF('10'!$E$48=0,'10'!$E$49,'10'!$E$48)</f>
        <v>38.693759999999997</v>
      </c>
      <c r="H12" s="67">
        <f>'10'!$D$50</f>
        <v>0</v>
      </c>
      <c r="I12" s="67">
        <f>'10'!$E$51</f>
        <v>3263.17</v>
      </c>
      <c r="J12" s="67">
        <f>'10'!$F$65</f>
        <v>0</v>
      </c>
      <c r="K12" s="67">
        <f>'10'!$C$67</f>
        <v>3263.17</v>
      </c>
    </row>
    <row r="13" spans="1:11" ht="16.5" thickBot="1">
      <c r="A13" s="6" t="s">
        <v>83</v>
      </c>
      <c r="B13" s="7" t="s">
        <v>80</v>
      </c>
      <c r="C13" s="7">
        <v>70</v>
      </c>
      <c r="D13" s="7">
        <v>0.3</v>
      </c>
      <c r="E13" s="7">
        <v>403.06</v>
      </c>
      <c r="F13" s="22">
        <f t="shared" si="0"/>
        <v>8464.26</v>
      </c>
      <c r="G13" s="66">
        <f>IF('11'!$E$48=0,'11'!$E$49,'11'!$E$48)</f>
        <v>101.57112000000001</v>
      </c>
      <c r="H13" s="67">
        <f>'11'!$D$50</f>
        <v>0</v>
      </c>
      <c r="I13" s="67">
        <f>'11'!$E$51</f>
        <v>8667.4</v>
      </c>
      <c r="J13" s="67">
        <f>'11'!$F$65</f>
        <v>0</v>
      </c>
      <c r="K13" s="67">
        <f>'11'!$C$67</f>
        <v>8667.4</v>
      </c>
    </row>
    <row r="14" spans="1:11" ht="16.5" thickBot="1">
      <c r="A14" s="6" t="s">
        <v>83</v>
      </c>
      <c r="B14" s="7" t="s">
        <v>80</v>
      </c>
      <c r="C14" s="7">
        <v>30</v>
      </c>
      <c r="D14" s="7">
        <v>0.4</v>
      </c>
      <c r="E14" s="7">
        <v>403.06</v>
      </c>
      <c r="F14" s="22">
        <f t="shared" si="0"/>
        <v>4836.72</v>
      </c>
      <c r="G14" s="66">
        <f>IF('12'!$E$48=0,'12'!$E$49,'12'!$E$48)</f>
        <v>58.040640000000003</v>
      </c>
      <c r="H14" s="67">
        <f>'12'!$D$50</f>
        <v>0</v>
      </c>
      <c r="I14" s="67">
        <f>'12'!$E$51</f>
        <v>4894.76</v>
      </c>
      <c r="J14" s="67">
        <f>'12'!$F$65</f>
        <v>0</v>
      </c>
      <c r="K14" s="67">
        <f>'12'!$C$67</f>
        <v>4894.76</v>
      </c>
    </row>
    <row r="15" spans="1:11" ht="32.25" thickBot="1">
      <c r="A15" s="6" t="s">
        <v>88</v>
      </c>
      <c r="B15" s="7" t="s">
        <v>49</v>
      </c>
      <c r="C15" s="7">
        <v>30</v>
      </c>
      <c r="D15" s="7">
        <v>0.04</v>
      </c>
      <c r="E15" s="7">
        <v>200.04</v>
      </c>
      <c r="F15" s="22">
        <f t="shared" si="0"/>
        <v>240.04799999999997</v>
      </c>
      <c r="G15" s="66">
        <f>IF('13'!$E$48=0,'13'!$E$49,'13'!$E$48)</f>
        <v>0</v>
      </c>
      <c r="H15" s="67">
        <f>'13'!$D$50</f>
        <v>71.020799999999994</v>
      </c>
      <c r="I15" s="67">
        <f>'13'!$E$51</f>
        <v>391.08500000000004</v>
      </c>
      <c r="J15" s="67">
        <f>'13'!$F$65</f>
        <v>35.04</v>
      </c>
      <c r="K15" s="67">
        <f>'13'!$C$67</f>
        <v>426.12500000000006</v>
      </c>
    </row>
    <row r="16" spans="1:11" ht="32.25" thickBot="1">
      <c r="A16" s="6" t="s">
        <v>89</v>
      </c>
      <c r="B16" s="7" t="s">
        <v>48</v>
      </c>
      <c r="C16" s="7">
        <v>1</v>
      </c>
      <c r="D16" s="7">
        <v>0.2</v>
      </c>
      <c r="E16" s="7">
        <v>200.04</v>
      </c>
      <c r="F16" s="22">
        <f t="shared" si="0"/>
        <v>40.008000000000003</v>
      </c>
      <c r="G16" s="66"/>
      <c r="H16" s="67"/>
      <c r="I16" s="67"/>
      <c r="J16" s="67"/>
      <c r="K16" s="67"/>
    </row>
    <row r="17" spans="1:11" ht="32.25" thickBot="1">
      <c r="A17" s="6" t="s">
        <v>90</v>
      </c>
      <c r="B17" s="7" t="s">
        <v>48</v>
      </c>
      <c r="C17" s="7">
        <v>1</v>
      </c>
      <c r="D17" s="7">
        <v>0.2</v>
      </c>
      <c r="E17" s="7">
        <v>200.04</v>
      </c>
      <c r="F17" s="22">
        <f t="shared" si="0"/>
        <v>40.008000000000003</v>
      </c>
      <c r="G17" s="66"/>
      <c r="H17" s="67"/>
      <c r="I17" s="67"/>
      <c r="J17" s="67"/>
      <c r="K17" s="67"/>
    </row>
    <row r="18" spans="1:11" ht="32.25" thickBot="1">
      <c r="A18" s="6" t="s">
        <v>94</v>
      </c>
      <c r="B18" s="7" t="s">
        <v>50</v>
      </c>
      <c r="C18" s="7">
        <v>12</v>
      </c>
      <c r="D18" s="7">
        <v>1</v>
      </c>
      <c r="E18" s="7">
        <v>200.04</v>
      </c>
      <c r="F18" s="22">
        <f t="shared" si="0"/>
        <v>2400.48</v>
      </c>
      <c r="G18" s="66">
        <f>IF('14'!$E$48=0,'14'!$E$49,'14'!$E$48)</f>
        <v>0</v>
      </c>
      <c r="H18" s="67">
        <f>'14'!$D$50</f>
        <v>3960.096</v>
      </c>
      <c r="I18" s="67">
        <f>'14'!$E$51</f>
        <v>6360.58</v>
      </c>
      <c r="J18" s="67">
        <f>'14'!$F$65</f>
        <v>17400</v>
      </c>
      <c r="K18" s="67">
        <f>'14'!$C$67</f>
        <v>23760.58</v>
      </c>
    </row>
    <row r="19" spans="1:11" ht="16.5" thickBot="1">
      <c r="A19" s="6" t="s">
        <v>100</v>
      </c>
      <c r="B19" s="7" t="s">
        <v>48</v>
      </c>
      <c r="C19" s="7">
        <v>1</v>
      </c>
      <c r="D19" s="7">
        <v>4</v>
      </c>
      <c r="E19" s="7">
        <v>403.06</v>
      </c>
      <c r="F19" s="22">
        <f t="shared" si="0"/>
        <v>1612.24</v>
      </c>
      <c r="G19" s="66">
        <f>IF('15'!$E$48=0,'15'!$E$49,'15'!$E$48)</f>
        <v>19.346879999999999</v>
      </c>
      <c r="H19" s="67">
        <f>'15'!$D$50</f>
        <v>0</v>
      </c>
      <c r="I19" s="67">
        <f>'15'!$E$51</f>
        <v>1631.59</v>
      </c>
      <c r="J19" s="67">
        <f>'15'!$F$65</f>
        <v>0</v>
      </c>
      <c r="K19" s="67">
        <f>'15'!$C$67</f>
        <v>1631.59</v>
      </c>
    </row>
    <row r="20" spans="1:11" ht="16.5" thickBot="1">
      <c r="A20" s="6" t="s">
        <v>100</v>
      </c>
      <c r="B20" s="7" t="s">
        <v>48</v>
      </c>
      <c r="C20" s="7">
        <v>1</v>
      </c>
      <c r="D20" s="7">
        <v>4</v>
      </c>
      <c r="E20" s="7">
        <v>403.06</v>
      </c>
      <c r="F20" s="22">
        <f t="shared" si="0"/>
        <v>1612.24</v>
      </c>
      <c r="G20" s="66">
        <f>IF('16'!$E$48=0,'16'!$E$49,'16'!$E$48)</f>
        <v>19.346879999999999</v>
      </c>
      <c r="H20" s="67">
        <f>'16'!$D$50</f>
        <v>0</v>
      </c>
      <c r="I20" s="67">
        <f>'16'!$E$51</f>
        <v>1631.59</v>
      </c>
      <c r="J20" s="67">
        <f>'16'!$F$65</f>
        <v>0</v>
      </c>
      <c r="K20" s="67">
        <f>'16'!$C$67</f>
        <v>1631.59</v>
      </c>
    </row>
    <row r="21" spans="1:11" ht="63.75" thickBot="1">
      <c r="A21" s="6" t="s">
        <v>105</v>
      </c>
      <c r="B21" s="7" t="s">
        <v>48</v>
      </c>
      <c r="C21" s="7">
        <v>2</v>
      </c>
      <c r="D21" s="7">
        <v>1.5</v>
      </c>
      <c r="E21" s="7">
        <v>200.04</v>
      </c>
      <c r="F21" s="22">
        <f t="shared" si="0"/>
        <v>600.12</v>
      </c>
      <c r="G21" s="66">
        <f>IF('17'!$E$48=0,'17'!$E$49,'17'!$E$48)</f>
        <v>0</v>
      </c>
      <c r="H21" s="67">
        <f>'17'!$D$50</f>
        <v>146.66399999999999</v>
      </c>
      <c r="I21" s="67">
        <f>'17'!$E$51</f>
        <v>746.78</v>
      </c>
      <c r="J21" s="67">
        <f>'17'!$F$65</f>
        <v>133.19999999999999</v>
      </c>
      <c r="K21" s="67">
        <f>'17'!$C$67</f>
        <v>879.98</v>
      </c>
    </row>
    <row r="22" spans="1:11" ht="30" customHeight="1" thickBot="1">
      <c r="A22" s="6" t="s">
        <v>83</v>
      </c>
      <c r="B22" s="7" t="s">
        <v>80</v>
      </c>
      <c r="C22" s="7">
        <v>40</v>
      </c>
      <c r="D22" s="7">
        <v>0.2</v>
      </c>
      <c r="E22" s="7">
        <v>403.06</v>
      </c>
      <c r="F22" s="22">
        <f t="shared" si="0"/>
        <v>3224.48</v>
      </c>
      <c r="G22" s="66">
        <f>IF('18'!$E$48=0,'18'!$E$49,'18'!$E$48)</f>
        <v>38.693759999999997</v>
      </c>
      <c r="H22" s="67">
        <f>'18'!$D$50</f>
        <v>0</v>
      </c>
      <c r="I22" s="67">
        <f>'18'!$E$51</f>
        <v>3263.17</v>
      </c>
      <c r="J22" s="67">
        <f>'18'!$F$65</f>
        <v>0</v>
      </c>
      <c r="K22" s="67">
        <f>'18'!$C$67</f>
        <v>3263.17</v>
      </c>
    </row>
    <row r="23" spans="1:11" ht="30" customHeight="1" thickBot="1">
      <c r="A23" s="6" t="s">
        <v>83</v>
      </c>
      <c r="B23" s="7" t="s">
        <v>80</v>
      </c>
      <c r="C23" s="7">
        <v>200</v>
      </c>
      <c r="D23" s="7">
        <v>0.2</v>
      </c>
      <c r="E23" s="7">
        <v>403.06</v>
      </c>
      <c r="F23" s="22">
        <f>C23*D23*E23</f>
        <v>16122.4</v>
      </c>
      <c r="G23" s="66">
        <f>IF('19'!$E$48=0,'19'!$E$49,'19'!$E$48)</f>
        <v>193.46879999999999</v>
      </c>
      <c r="H23" s="67">
        <f>'19'!$D$50</f>
        <v>0</v>
      </c>
      <c r="I23" s="67">
        <f>'19'!$E$51</f>
        <v>16315.869999999999</v>
      </c>
      <c r="J23" s="67">
        <f>'19'!$F$65</f>
        <v>0</v>
      </c>
      <c r="K23" s="67">
        <f>'19'!$C$67</f>
        <v>16315.869999999999</v>
      </c>
    </row>
    <row r="24" spans="1:11" ht="30" customHeight="1" thickBot="1">
      <c r="A24" s="6" t="s">
        <v>113</v>
      </c>
      <c r="B24" s="7"/>
      <c r="C24" s="7"/>
      <c r="D24" s="7"/>
      <c r="E24" s="7"/>
      <c r="F24" s="22">
        <v>465.06900000000002</v>
      </c>
      <c r="G24" s="66">
        <f>IF('21'!$E$48=0,'21'!$E$49,'21'!$E$48)</f>
        <v>0</v>
      </c>
      <c r="H24" s="67">
        <f>'21'!$D$50</f>
        <v>0</v>
      </c>
      <c r="I24" s="67">
        <f>'21'!$E$51</f>
        <v>465.07</v>
      </c>
      <c r="J24" s="67">
        <f>'21'!$F$65</f>
        <v>0</v>
      </c>
      <c r="K24" s="67">
        <f>'21'!$C$67</f>
        <v>465.07</v>
      </c>
    </row>
    <row r="25" spans="1:11" ht="48" thickBot="1">
      <c r="A25" s="6" t="s">
        <v>116</v>
      </c>
      <c r="B25" s="7"/>
      <c r="C25" s="7"/>
      <c r="D25" s="7"/>
      <c r="E25" s="7"/>
      <c r="F25" s="22">
        <v>78.44</v>
      </c>
      <c r="G25" s="66">
        <f>IF('22'!$E$48=0,'22'!$E$49,'22'!$E$48)</f>
        <v>0</v>
      </c>
      <c r="H25" s="67">
        <f>'22'!$D$50</f>
        <v>0</v>
      </c>
      <c r="I25" s="67">
        <f>'22'!$E$51</f>
        <v>78.44</v>
      </c>
      <c r="J25" s="67">
        <f>'22'!$F$65</f>
        <v>0</v>
      </c>
      <c r="K25" s="67">
        <f>'22'!$C$67</f>
        <v>78.44</v>
      </c>
    </row>
    <row r="26" spans="1:11" ht="30" customHeight="1" thickBot="1">
      <c r="A26" s="6" t="s">
        <v>118</v>
      </c>
      <c r="B26" s="7" t="s">
        <v>48</v>
      </c>
      <c r="C26" s="7">
        <v>1</v>
      </c>
      <c r="D26" s="7">
        <v>0.7</v>
      </c>
      <c r="E26" s="7">
        <v>200.04</v>
      </c>
      <c r="F26" s="22">
        <f t="shared" ref="F26:F27" si="1">C26*D26*E26</f>
        <v>140.02799999999999</v>
      </c>
      <c r="G26" s="66">
        <f>IF('23'!$E$48=0,'23'!$E$49,'23'!$E$48)</f>
        <v>0</v>
      </c>
      <c r="H26" s="67">
        <f>'23'!$D$50</f>
        <v>0</v>
      </c>
      <c r="I26" s="67">
        <f>'23'!$E$51</f>
        <v>140.03</v>
      </c>
      <c r="J26" s="67">
        <f>'23'!$F$65</f>
        <v>0</v>
      </c>
      <c r="K26" s="67">
        <f>'23'!$C$67</f>
        <v>140.03</v>
      </c>
    </row>
    <row r="27" spans="1:11" ht="30" customHeight="1" thickBot="1">
      <c r="A27" s="6" t="s">
        <v>120</v>
      </c>
      <c r="B27" s="7" t="s">
        <v>48</v>
      </c>
      <c r="C27" s="7">
        <v>1</v>
      </c>
      <c r="D27" s="7">
        <v>1</v>
      </c>
      <c r="E27" s="7">
        <v>403.06</v>
      </c>
      <c r="F27" s="22">
        <f t="shared" si="1"/>
        <v>403.06</v>
      </c>
      <c r="G27" s="66">
        <f>IF('24'!$E$48=0,'24'!$E$49,'24'!$E$48)</f>
        <v>4.8367199999999997</v>
      </c>
      <c r="H27" s="67">
        <f>'24'!$D$50</f>
        <v>0</v>
      </c>
      <c r="I27" s="67">
        <f>'24'!$E$51</f>
        <v>407.9</v>
      </c>
      <c r="J27" s="67">
        <f>'24'!$F$65</f>
        <v>0</v>
      </c>
      <c r="K27" s="67">
        <f>'24'!$C$67</f>
        <v>407.9</v>
      </c>
    </row>
    <row r="28" spans="1:11" ht="16.5" thickBot="1">
      <c r="G28" s="66">
        <f>SUM(G3:G27)</f>
        <v>567.24028799999996</v>
      </c>
      <c r="H28" s="66">
        <f t="shared" ref="H28:K28" si="2">SUM(H3:H27)</f>
        <v>4177.7807999999995</v>
      </c>
      <c r="I28" s="66">
        <f t="shared" si="2"/>
        <v>56300.824999999997</v>
      </c>
      <c r="J28" s="66">
        <f t="shared" si="2"/>
        <v>17568.240000000002</v>
      </c>
      <c r="K28" s="66">
        <f t="shared" si="2"/>
        <v>73869.065000000002</v>
      </c>
    </row>
  </sheetData>
  <mergeCells count="11">
    <mergeCell ref="G1:G2"/>
    <mergeCell ref="H1:H2"/>
    <mergeCell ref="I1:I2"/>
    <mergeCell ref="J1:J2"/>
    <mergeCell ref="K1:K2"/>
    <mergeCell ref="F1:F2"/>
    <mergeCell ref="A1:A2"/>
    <mergeCell ref="B1:B2"/>
    <mergeCell ref="C1:C2"/>
    <mergeCell ref="D1:D2"/>
    <mergeCell ref="E1:E2"/>
  </mergeCells>
  <dataValidations count="2">
    <dataValidation type="list" allowBlank="1" showInputMessage="1" showErrorMessage="1" sqref="A3:A27">
      <formula1>Наим_работ</formula1>
    </dataValidation>
    <dataValidation type="list" allowBlank="1" showInputMessage="1" showErrorMessage="1" sqref="B3:B27">
      <formula1>Ед_изм</formula1>
    </dataValidation>
  </dataValidations>
  <pageMargins left="0.15748031496062992" right="0.15748031496062992" top="0.74803149606299213" bottom="0.39370078740157483" header="0.31496062992125984" footer="0.31496062992125984"/>
  <pageSetup paperSize="9" scale="98" orientation="landscape" verticalDpi="0" r:id="rId1"/>
  <headerFooter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3" t="s">
        <v>3</v>
      </c>
      <c r="B5" s="73"/>
      <c r="C5" s="73"/>
      <c r="D5" s="73"/>
      <c r="E5" s="73"/>
      <c r="F5" s="73"/>
    </row>
    <row r="7" spans="1:6" ht="27">
      <c r="A7" s="73" t="s">
        <v>4</v>
      </c>
      <c r="B7" s="73"/>
      <c r="C7" s="73"/>
      <c r="D7" s="73"/>
      <c r="E7" s="73"/>
      <c r="F7" s="73"/>
    </row>
    <row r="9" spans="1:6" ht="26.25">
      <c r="A9" s="2"/>
    </row>
    <row r="11" spans="1:6" ht="15.75">
      <c r="A11" s="4" t="s">
        <v>5</v>
      </c>
      <c r="B11" s="30"/>
      <c r="C11" s="74" t="s">
        <v>98</v>
      </c>
      <c r="D11" s="74"/>
      <c r="E11" s="74"/>
      <c r="F11" s="74"/>
    </row>
    <row r="13" spans="1:6">
      <c r="A13" s="3"/>
    </row>
    <row r="15" spans="1:6" ht="18.75">
      <c r="A15" s="51" t="s">
        <v>56</v>
      </c>
      <c r="D15" s="51" t="s">
        <v>99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75" t="s">
        <v>36</v>
      </c>
      <c r="B27" s="75"/>
      <c r="C27" s="75"/>
      <c r="D27" s="75"/>
      <c r="E27" s="75"/>
      <c r="F27" s="75"/>
    </row>
    <row r="29" spans="1:6">
      <c r="A29" s="72"/>
      <c r="B29" s="72"/>
      <c r="C29" s="72"/>
      <c r="D29" s="72"/>
      <c r="E29" s="72"/>
      <c r="F29" s="72"/>
    </row>
    <row r="30" spans="1:6">
      <c r="A30" s="72"/>
      <c r="B30" s="72"/>
      <c r="C30" s="72"/>
      <c r="D30" s="72"/>
      <c r="E30" s="72"/>
      <c r="F30" s="72"/>
    </row>
    <row r="31" spans="1:6" ht="22.5">
      <c r="A31" s="79" t="s">
        <v>7</v>
      </c>
      <c r="B31" s="79"/>
      <c r="C31" s="79"/>
      <c r="D31" s="79"/>
      <c r="E31" s="79"/>
      <c r="F31" s="79"/>
    </row>
    <row r="32" spans="1:6" ht="16.5" thickBot="1">
      <c r="A32" s="5"/>
    </row>
    <row r="33" spans="1:6">
      <c r="A33" s="80" t="s">
        <v>8</v>
      </c>
      <c r="B33" s="80" t="s">
        <v>9</v>
      </c>
      <c r="C33" s="80" t="s">
        <v>10</v>
      </c>
      <c r="D33" s="80" t="s">
        <v>40</v>
      </c>
      <c r="E33" s="80" t="s">
        <v>11</v>
      </c>
      <c r="F33" s="80" t="s">
        <v>12</v>
      </c>
    </row>
    <row r="34" spans="1:6" ht="29.25" customHeight="1" thickBot="1">
      <c r="A34" s="81"/>
      <c r="B34" s="81"/>
      <c r="C34" s="81"/>
      <c r="D34" s="81"/>
      <c r="E34" s="81"/>
      <c r="F34" s="81"/>
    </row>
    <row r="35" spans="1:6" ht="30" customHeight="1" thickBot="1">
      <c r="A35" s="6" t="s">
        <v>97</v>
      </c>
      <c r="B35" s="7" t="s">
        <v>48</v>
      </c>
      <c r="C35" s="7">
        <v>2</v>
      </c>
      <c r="D35" s="7">
        <v>0.2</v>
      </c>
      <c r="E35" s="7">
        <v>403.06</v>
      </c>
      <c r="F35" s="22">
        <f t="shared" ref="F35:F43" si="0">C35*D35*E35</f>
        <v>161.22400000000002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IF(ISBLANK(D46),0,ROUND((C46/100)*SUM(F32:F41),3))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67</v>
      </c>
      <c r="E49" s="36">
        <f>IF(ISBLANK(D49),0,ROUND((C49/100)*SUM(F35:F44),3))</f>
        <v>1.9350000000000001</v>
      </c>
    </row>
    <row r="50" spans="1:8" ht="30" customHeight="1" thickBot="1">
      <c r="A50" s="21" t="s">
        <v>51</v>
      </c>
      <c r="B50" s="21"/>
      <c r="C50" s="37">
        <v>0</v>
      </c>
      <c r="D50" s="82">
        <f>(SUM(F35:F44)+SUM(E46:E49)+F65)*C50</f>
        <v>0</v>
      </c>
      <c r="E50" s="8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163.16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4" t="s">
        <v>23</v>
      </c>
      <c r="B55" s="85"/>
      <c r="C55" s="86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76"/>
      <c r="B56" s="77"/>
      <c r="C56" s="78"/>
      <c r="D56" s="40"/>
      <c r="E56" s="41"/>
      <c r="F56" s="41">
        <f t="shared" ref="F56:F64" si="2">D56*E56</f>
        <v>0</v>
      </c>
    </row>
    <row r="57" spans="1:8" ht="30" customHeight="1" thickBot="1">
      <c r="A57" s="76"/>
      <c r="B57" s="77"/>
      <c r="C57" s="78"/>
      <c r="D57" s="40"/>
      <c r="E57" s="41"/>
      <c r="F57" s="41">
        <f t="shared" si="2"/>
        <v>0</v>
      </c>
    </row>
    <row r="58" spans="1:8" ht="30" customHeight="1" thickBot="1">
      <c r="A58" s="76"/>
      <c r="B58" s="77"/>
      <c r="C58" s="78"/>
      <c r="D58" s="40"/>
      <c r="E58" s="41"/>
      <c r="F58" s="41">
        <f t="shared" si="2"/>
        <v>0</v>
      </c>
    </row>
    <row r="59" spans="1:8" ht="30" customHeight="1" thickBot="1">
      <c r="A59" s="76"/>
      <c r="B59" s="77"/>
      <c r="C59" s="78"/>
      <c r="D59" s="40"/>
      <c r="E59" s="41"/>
      <c r="F59" s="41">
        <f t="shared" si="2"/>
        <v>0</v>
      </c>
    </row>
    <row r="60" spans="1:8" ht="30" customHeight="1" thickBot="1">
      <c r="A60" s="76"/>
      <c r="B60" s="77"/>
      <c r="C60" s="78"/>
      <c r="D60" s="40"/>
      <c r="E60" s="41"/>
      <c r="F60" s="41">
        <f t="shared" si="2"/>
        <v>0</v>
      </c>
    </row>
    <row r="61" spans="1:8" ht="30" customHeight="1" thickBot="1">
      <c r="A61" s="76"/>
      <c r="B61" s="77"/>
      <c r="C61" s="78"/>
      <c r="D61" s="40"/>
      <c r="E61" s="41"/>
      <c r="F61" s="41">
        <f t="shared" si="2"/>
        <v>0</v>
      </c>
    </row>
    <row r="62" spans="1:8" ht="30" customHeight="1" thickBot="1">
      <c r="A62" s="76"/>
      <c r="B62" s="77"/>
      <c r="C62" s="78"/>
      <c r="D62" s="40"/>
      <c r="E62" s="41"/>
      <c r="F62" s="41">
        <f t="shared" si="2"/>
        <v>0</v>
      </c>
    </row>
    <row r="63" spans="1:8" ht="30" customHeight="1" thickBot="1">
      <c r="A63" s="76"/>
      <c r="B63" s="77"/>
      <c r="C63" s="78"/>
      <c r="D63" s="40"/>
      <c r="E63" s="41"/>
      <c r="F63" s="41">
        <f t="shared" si="2"/>
        <v>0</v>
      </c>
    </row>
    <row r="64" spans="1:8" ht="30" customHeight="1" thickBot="1">
      <c r="A64" s="76"/>
      <c r="B64" s="77"/>
      <c r="C64" s="78"/>
      <c r="D64" s="42"/>
      <c r="E64" s="43"/>
      <c r="F64" s="41">
        <f t="shared" si="2"/>
        <v>0</v>
      </c>
    </row>
    <row r="65" spans="1:6" ht="30" customHeight="1" thickBot="1">
      <c r="A65" s="88" t="s">
        <v>27</v>
      </c>
      <c r="B65" s="89"/>
      <c r="C65" s="90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163.16</v>
      </c>
      <c r="D67" s="48"/>
      <c r="E67" s="31"/>
      <c r="F67" s="31"/>
    </row>
    <row r="68" spans="1:6" ht="15.75">
      <c r="A68" s="15"/>
    </row>
    <row r="69" spans="1:6" ht="60" customHeight="1">
      <c r="A69" s="87" t="s">
        <v>28</v>
      </c>
      <c r="B69" s="87"/>
      <c r="C69" s="87"/>
      <c r="D69" s="87"/>
      <c r="E69" s="87"/>
      <c r="F69" s="8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3" t="s">
        <v>3</v>
      </c>
      <c r="B5" s="73"/>
      <c r="C5" s="73"/>
      <c r="D5" s="73"/>
      <c r="E5" s="73"/>
      <c r="F5" s="73"/>
    </row>
    <row r="7" spans="1:6" ht="27">
      <c r="A7" s="73" t="s">
        <v>4</v>
      </c>
      <c r="B7" s="73"/>
      <c r="C7" s="73"/>
      <c r="D7" s="73"/>
      <c r="E7" s="73"/>
      <c r="F7" s="73"/>
    </row>
    <row r="9" spans="1:6" ht="26.25">
      <c r="A9" s="2"/>
    </row>
    <row r="11" spans="1:6" ht="15.75">
      <c r="A11" s="4" t="s">
        <v>5</v>
      </c>
      <c r="B11" s="30"/>
      <c r="C11" s="74" t="s">
        <v>66</v>
      </c>
      <c r="D11" s="74"/>
      <c r="E11" s="74"/>
      <c r="F11" s="74"/>
    </row>
    <row r="13" spans="1:6">
      <c r="A13" s="3"/>
    </row>
    <row r="15" spans="1:6" ht="18.75">
      <c r="A15" s="51" t="s">
        <v>56</v>
      </c>
      <c r="D15" s="51" t="s">
        <v>65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75" t="s">
        <v>36</v>
      </c>
      <c r="B27" s="75"/>
      <c r="C27" s="75"/>
      <c r="D27" s="75"/>
      <c r="E27" s="75"/>
      <c r="F27" s="75"/>
    </row>
    <row r="29" spans="1:6">
      <c r="A29" s="72"/>
      <c r="B29" s="72"/>
      <c r="C29" s="72"/>
      <c r="D29" s="72"/>
      <c r="E29" s="72"/>
      <c r="F29" s="72"/>
    </row>
    <row r="30" spans="1:6">
      <c r="A30" s="72"/>
      <c r="B30" s="72"/>
      <c r="C30" s="72"/>
      <c r="D30" s="72"/>
      <c r="E30" s="72"/>
      <c r="F30" s="72"/>
    </row>
    <row r="31" spans="1:6" ht="22.5">
      <c r="A31" s="79" t="s">
        <v>7</v>
      </c>
      <c r="B31" s="79"/>
      <c r="C31" s="79"/>
      <c r="D31" s="79"/>
      <c r="E31" s="79"/>
      <c r="F31" s="79"/>
    </row>
    <row r="32" spans="1:6" ht="16.5" thickBot="1">
      <c r="A32" s="5"/>
    </row>
    <row r="33" spans="1:6">
      <c r="A33" s="80" t="s">
        <v>8</v>
      </c>
      <c r="B33" s="80" t="s">
        <v>9</v>
      </c>
      <c r="C33" s="80" t="s">
        <v>10</v>
      </c>
      <c r="D33" s="80" t="s">
        <v>40</v>
      </c>
      <c r="E33" s="80" t="s">
        <v>11</v>
      </c>
      <c r="F33" s="80" t="s">
        <v>12</v>
      </c>
    </row>
    <row r="34" spans="1:6" ht="29.25" customHeight="1" thickBot="1">
      <c r="A34" s="81"/>
      <c r="B34" s="81"/>
      <c r="C34" s="81"/>
      <c r="D34" s="81"/>
      <c r="E34" s="81"/>
      <c r="F34" s="81"/>
    </row>
    <row r="35" spans="1:6" ht="30" customHeight="1" thickBot="1">
      <c r="A35" s="6" t="s">
        <v>44</v>
      </c>
      <c r="B35" s="7" t="s">
        <v>48</v>
      </c>
      <c r="C35" s="7">
        <v>1</v>
      </c>
      <c r="D35" s="7">
        <v>8</v>
      </c>
      <c r="E35" s="7">
        <v>403.06</v>
      </c>
      <c r="F35" s="22">
        <f t="shared" ref="F35:F44" si="0">C35*D35*E35</f>
        <v>3224.48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4" t="s">
        <v>67</v>
      </c>
      <c r="E48" s="36">
        <f t="shared" si="1"/>
        <v>38.693759999999997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2">
        <f>(SUM(F35:F44)+SUM(E46:E49)+F65)*C50</f>
        <v>0</v>
      </c>
      <c r="E50" s="8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3263.17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4" t="s">
        <v>23</v>
      </c>
      <c r="B55" s="85"/>
      <c r="C55" s="86"/>
      <c r="D55" s="55" t="s">
        <v>24</v>
      </c>
      <c r="E55" s="55" t="s">
        <v>25</v>
      </c>
      <c r="F55" s="55" t="s">
        <v>26</v>
      </c>
    </row>
    <row r="56" spans="1:8" ht="30" customHeight="1" thickBot="1">
      <c r="A56" s="76"/>
      <c r="B56" s="77"/>
      <c r="C56" s="78"/>
      <c r="D56" s="40"/>
      <c r="E56" s="41"/>
      <c r="F56" s="41">
        <f t="shared" ref="F56:F64" si="2">D56*E56</f>
        <v>0</v>
      </c>
    </row>
    <row r="57" spans="1:8" ht="30" customHeight="1" thickBot="1">
      <c r="A57" s="76"/>
      <c r="B57" s="77"/>
      <c r="C57" s="78"/>
      <c r="D57" s="40"/>
      <c r="E57" s="41"/>
      <c r="F57" s="41">
        <f t="shared" si="2"/>
        <v>0</v>
      </c>
    </row>
    <row r="58" spans="1:8" ht="30" customHeight="1" thickBot="1">
      <c r="A58" s="76"/>
      <c r="B58" s="77"/>
      <c r="C58" s="78"/>
      <c r="D58" s="40"/>
      <c r="E58" s="41"/>
      <c r="F58" s="41">
        <f t="shared" si="2"/>
        <v>0</v>
      </c>
    </row>
    <row r="59" spans="1:8" ht="30" customHeight="1" thickBot="1">
      <c r="A59" s="76"/>
      <c r="B59" s="77"/>
      <c r="C59" s="78"/>
      <c r="D59" s="40"/>
      <c r="E59" s="41"/>
      <c r="F59" s="41">
        <f t="shared" si="2"/>
        <v>0</v>
      </c>
    </row>
    <row r="60" spans="1:8" ht="30" customHeight="1" thickBot="1">
      <c r="A60" s="76"/>
      <c r="B60" s="77"/>
      <c r="C60" s="78"/>
      <c r="D60" s="40"/>
      <c r="E60" s="41"/>
      <c r="F60" s="41">
        <f t="shared" si="2"/>
        <v>0</v>
      </c>
    </row>
    <row r="61" spans="1:8" ht="30" customHeight="1" thickBot="1">
      <c r="A61" s="76"/>
      <c r="B61" s="77"/>
      <c r="C61" s="78"/>
      <c r="D61" s="40"/>
      <c r="E61" s="41"/>
      <c r="F61" s="41">
        <f t="shared" si="2"/>
        <v>0</v>
      </c>
    </row>
    <row r="62" spans="1:8" ht="30" customHeight="1" thickBot="1">
      <c r="A62" s="76"/>
      <c r="B62" s="77"/>
      <c r="C62" s="78"/>
      <c r="D62" s="40"/>
      <c r="E62" s="41"/>
      <c r="F62" s="41">
        <f t="shared" si="2"/>
        <v>0</v>
      </c>
    </row>
    <row r="63" spans="1:8" ht="30" customHeight="1" thickBot="1">
      <c r="A63" s="76"/>
      <c r="B63" s="77"/>
      <c r="C63" s="78"/>
      <c r="D63" s="40"/>
      <c r="E63" s="41"/>
      <c r="F63" s="41">
        <f t="shared" si="2"/>
        <v>0</v>
      </c>
    </row>
    <row r="64" spans="1:8" ht="30" customHeight="1" thickBot="1">
      <c r="A64" s="76"/>
      <c r="B64" s="77"/>
      <c r="C64" s="78"/>
      <c r="D64" s="42"/>
      <c r="E64" s="43"/>
      <c r="F64" s="41">
        <f t="shared" si="2"/>
        <v>0</v>
      </c>
    </row>
    <row r="65" spans="1:6" ht="30" customHeight="1" thickBot="1">
      <c r="A65" s="88" t="s">
        <v>27</v>
      </c>
      <c r="B65" s="89"/>
      <c r="C65" s="90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3263.17</v>
      </c>
      <c r="D67" s="48"/>
      <c r="E67" s="31"/>
      <c r="F67" s="31"/>
    </row>
    <row r="68" spans="1:6" ht="15.75">
      <c r="A68" s="15"/>
    </row>
    <row r="69" spans="1:6" ht="60" customHeight="1">
      <c r="A69" s="87" t="s">
        <v>28</v>
      </c>
      <c r="B69" s="87"/>
      <c r="C69" s="87"/>
      <c r="D69" s="87"/>
      <c r="E69" s="87"/>
      <c r="F69" s="8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31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3" t="s">
        <v>3</v>
      </c>
      <c r="B5" s="73"/>
      <c r="C5" s="73"/>
      <c r="D5" s="73"/>
      <c r="E5" s="73"/>
      <c r="F5" s="73"/>
    </row>
    <row r="7" spans="1:6" ht="27">
      <c r="A7" s="73" t="s">
        <v>4</v>
      </c>
      <c r="B7" s="73"/>
      <c r="C7" s="73"/>
      <c r="D7" s="73"/>
      <c r="E7" s="73"/>
      <c r="F7" s="73"/>
    </row>
    <row r="9" spans="1:6" ht="26.25">
      <c r="A9" s="2"/>
    </row>
    <row r="11" spans="1:6" ht="15.75">
      <c r="A11" s="4" t="s">
        <v>5</v>
      </c>
      <c r="B11" s="30"/>
      <c r="C11" s="74" t="s">
        <v>64</v>
      </c>
      <c r="D11" s="74"/>
      <c r="E11" s="74"/>
      <c r="F11" s="74"/>
    </row>
    <row r="13" spans="1:6">
      <c r="A13" s="3"/>
    </row>
    <row r="15" spans="1:6" ht="18.75">
      <c r="A15" s="51" t="s">
        <v>56</v>
      </c>
      <c r="D15" s="51" t="s">
        <v>65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75" t="s">
        <v>36</v>
      </c>
      <c r="B27" s="75"/>
      <c r="C27" s="75"/>
      <c r="D27" s="75"/>
      <c r="E27" s="75"/>
      <c r="F27" s="75"/>
    </row>
    <row r="29" spans="1:6">
      <c r="A29" s="72"/>
      <c r="B29" s="72"/>
      <c r="C29" s="72"/>
      <c r="D29" s="72"/>
      <c r="E29" s="72"/>
      <c r="F29" s="72"/>
    </row>
    <row r="30" spans="1:6">
      <c r="A30" s="72"/>
      <c r="B30" s="72"/>
      <c r="C30" s="72"/>
      <c r="D30" s="72"/>
      <c r="E30" s="72"/>
      <c r="F30" s="72"/>
    </row>
    <row r="31" spans="1:6" ht="22.5">
      <c r="A31" s="79" t="s">
        <v>7</v>
      </c>
      <c r="B31" s="79"/>
      <c r="C31" s="79"/>
      <c r="D31" s="79"/>
      <c r="E31" s="79"/>
      <c r="F31" s="79"/>
    </row>
    <row r="32" spans="1:6" ht="16.5" thickBot="1">
      <c r="A32" s="5"/>
    </row>
    <row r="33" spans="1:6">
      <c r="A33" s="80" t="s">
        <v>8</v>
      </c>
      <c r="B33" s="80" t="s">
        <v>9</v>
      </c>
      <c r="C33" s="80" t="s">
        <v>10</v>
      </c>
      <c r="D33" s="80" t="s">
        <v>40</v>
      </c>
      <c r="E33" s="80" t="s">
        <v>11</v>
      </c>
      <c r="F33" s="80" t="s">
        <v>12</v>
      </c>
    </row>
    <row r="34" spans="1:6" ht="29.25" customHeight="1" thickBot="1">
      <c r="A34" s="81"/>
      <c r="B34" s="81"/>
      <c r="C34" s="81"/>
      <c r="D34" s="81"/>
      <c r="E34" s="81"/>
      <c r="F34" s="81"/>
    </row>
    <row r="35" spans="1:6" ht="30" customHeight="1" thickBot="1">
      <c r="A35" s="6" t="s">
        <v>62</v>
      </c>
      <c r="B35" s="7" t="s">
        <v>63</v>
      </c>
      <c r="C35" s="7">
        <v>1</v>
      </c>
      <c r="D35" s="7">
        <v>0.4</v>
      </c>
      <c r="E35" s="7">
        <v>403.06</v>
      </c>
      <c r="F35" s="22">
        <f t="shared" ref="F35:F44" si="0">C35*D35*E35</f>
        <v>161.22400000000002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4" t="s">
        <v>67</v>
      </c>
      <c r="E48" s="36">
        <f t="shared" si="1"/>
        <v>1.9346880000000002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2">
        <f>(SUM(F35:F44)+SUM(E46:E49)+F65)*C50</f>
        <v>0</v>
      </c>
      <c r="E50" s="8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163.15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4" t="s">
        <v>23</v>
      </c>
      <c r="B55" s="85"/>
      <c r="C55" s="86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76"/>
      <c r="B56" s="77"/>
      <c r="C56" s="78"/>
      <c r="D56" s="40"/>
      <c r="E56" s="41"/>
      <c r="F56" s="41">
        <f t="shared" ref="F56:F64" si="2">D56*E56</f>
        <v>0</v>
      </c>
    </row>
    <row r="57" spans="1:8" ht="30" customHeight="1" thickBot="1">
      <c r="A57" s="76"/>
      <c r="B57" s="77"/>
      <c r="C57" s="78"/>
      <c r="D57" s="40"/>
      <c r="E57" s="41"/>
      <c r="F57" s="41">
        <f t="shared" si="2"/>
        <v>0</v>
      </c>
    </row>
    <row r="58" spans="1:8" ht="30" customHeight="1" thickBot="1">
      <c r="A58" s="76"/>
      <c r="B58" s="77"/>
      <c r="C58" s="78"/>
      <c r="D58" s="40"/>
      <c r="E58" s="41"/>
      <c r="F58" s="41">
        <f t="shared" si="2"/>
        <v>0</v>
      </c>
    </row>
    <row r="59" spans="1:8" ht="30" customHeight="1" thickBot="1">
      <c r="A59" s="76"/>
      <c r="B59" s="77"/>
      <c r="C59" s="78"/>
      <c r="D59" s="40"/>
      <c r="E59" s="41"/>
      <c r="F59" s="41">
        <f t="shared" si="2"/>
        <v>0</v>
      </c>
    </row>
    <row r="60" spans="1:8" ht="30" customHeight="1" thickBot="1">
      <c r="A60" s="76"/>
      <c r="B60" s="77"/>
      <c r="C60" s="78"/>
      <c r="D60" s="40"/>
      <c r="E60" s="41"/>
      <c r="F60" s="41">
        <f t="shared" si="2"/>
        <v>0</v>
      </c>
    </row>
    <row r="61" spans="1:8" ht="30" customHeight="1" thickBot="1">
      <c r="A61" s="76"/>
      <c r="B61" s="77"/>
      <c r="C61" s="78"/>
      <c r="D61" s="40"/>
      <c r="E61" s="41"/>
      <c r="F61" s="41">
        <f t="shared" si="2"/>
        <v>0</v>
      </c>
    </row>
    <row r="62" spans="1:8" ht="30" customHeight="1" thickBot="1">
      <c r="A62" s="76"/>
      <c r="B62" s="77"/>
      <c r="C62" s="78"/>
      <c r="D62" s="40"/>
      <c r="E62" s="41"/>
      <c r="F62" s="41">
        <f t="shared" si="2"/>
        <v>0</v>
      </c>
    </row>
    <row r="63" spans="1:8" ht="30" customHeight="1" thickBot="1">
      <c r="A63" s="76"/>
      <c r="B63" s="77"/>
      <c r="C63" s="78"/>
      <c r="D63" s="40"/>
      <c r="E63" s="41"/>
      <c r="F63" s="41">
        <f t="shared" si="2"/>
        <v>0</v>
      </c>
    </row>
    <row r="64" spans="1:8" ht="30" customHeight="1" thickBot="1">
      <c r="A64" s="76"/>
      <c r="B64" s="77"/>
      <c r="C64" s="78"/>
      <c r="D64" s="42"/>
      <c r="E64" s="43"/>
      <c r="F64" s="41">
        <f t="shared" si="2"/>
        <v>0</v>
      </c>
    </row>
    <row r="65" spans="1:6" ht="30" customHeight="1" thickBot="1">
      <c r="A65" s="88" t="s">
        <v>27</v>
      </c>
      <c r="B65" s="89"/>
      <c r="C65" s="90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163.15</v>
      </c>
      <c r="D67" s="48"/>
      <c r="E67" s="31"/>
      <c r="F67" s="31"/>
    </row>
    <row r="68" spans="1:6" ht="15.75">
      <c r="A68" s="15"/>
    </row>
    <row r="69" spans="1:6" ht="60" customHeight="1">
      <c r="A69" s="87" t="s">
        <v>28</v>
      </c>
      <c r="B69" s="87"/>
      <c r="C69" s="87"/>
      <c r="D69" s="87"/>
      <c r="E69" s="87"/>
      <c r="F69" s="8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3" t="s">
        <v>3</v>
      </c>
      <c r="B5" s="73"/>
      <c r="C5" s="73"/>
      <c r="D5" s="73"/>
      <c r="E5" s="73"/>
      <c r="F5" s="73"/>
    </row>
    <row r="7" spans="1:6" ht="27">
      <c r="A7" s="73" t="s">
        <v>4</v>
      </c>
      <c r="B7" s="73"/>
      <c r="C7" s="73"/>
      <c r="D7" s="73"/>
      <c r="E7" s="73"/>
      <c r="F7" s="73"/>
    </row>
    <row r="9" spans="1:6" ht="26.25">
      <c r="A9" s="2"/>
    </row>
    <row r="11" spans="1:6" ht="15.75">
      <c r="A11" s="4" t="s">
        <v>5</v>
      </c>
      <c r="B11" s="30"/>
      <c r="C11" s="74" t="s">
        <v>69</v>
      </c>
      <c r="D11" s="74"/>
      <c r="E11" s="74"/>
      <c r="F11" s="74"/>
    </row>
    <row r="13" spans="1:6">
      <c r="A13" s="3"/>
    </row>
    <row r="15" spans="1:6" ht="18.75">
      <c r="A15" s="51" t="s">
        <v>56</v>
      </c>
      <c r="D15" s="51" t="s">
        <v>65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75" t="s">
        <v>36</v>
      </c>
      <c r="B27" s="75"/>
      <c r="C27" s="75"/>
      <c r="D27" s="75"/>
      <c r="E27" s="75"/>
      <c r="F27" s="75"/>
    </row>
    <row r="29" spans="1:6">
      <c r="A29" s="72"/>
      <c r="B29" s="72"/>
      <c r="C29" s="72"/>
      <c r="D29" s="72"/>
      <c r="E29" s="72"/>
      <c r="F29" s="72"/>
    </row>
    <row r="30" spans="1:6">
      <c r="A30" s="72"/>
      <c r="B30" s="72"/>
      <c r="C30" s="72"/>
      <c r="D30" s="72"/>
      <c r="E30" s="72"/>
      <c r="F30" s="72"/>
    </row>
    <row r="31" spans="1:6" ht="22.5">
      <c r="A31" s="79" t="s">
        <v>7</v>
      </c>
      <c r="B31" s="79"/>
      <c r="C31" s="79"/>
      <c r="D31" s="79"/>
      <c r="E31" s="79"/>
      <c r="F31" s="79"/>
    </row>
    <row r="32" spans="1:6" ht="16.5" thickBot="1">
      <c r="A32" s="5"/>
    </row>
    <row r="33" spans="1:6">
      <c r="A33" s="80" t="s">
        <v>8</v>
      </c>
      <c r="B33" s="80" t="s">
        <v>9</v>
      </c>
      <c r="C33" s="80" t="s">
        <v>10</v>
      </c>
      <c r="D33" s="80" t="s">
        <v>40</v>
      </c>
      <c r="E33" s="80" t="s">
        <v>11</v>
      </c>
      <c r="F33" s="80" t="s">
        <v>12</v>
      </c>
    </row>
    <row r="34" spans="1:6" ht="29.25" customHeight="1" thickBot="1">
      <c r="A34" s="81"/>
      <c r="B34" s="81"/>
      <c r="C34" s="81"/>
      <c r="D34" s="81"/>
      <c r="E34" s="81"/>
      <c r="F34" s="81"/>
    </row>
    <row r="35" spans="1:6" ht="30" customHeight="1" thickBot="1">
      <c r="A35" s="6" t="s">
        <v>68</v>
      </c>
      <c r="B35" s="7" t="s">
        <v>48</v>
      </c>
      <c r="C35" s="7">
        <v>1</v>
      </c>
      <c r="D35" s="7">
        <v>1</v>
      </c>
      <c r="E35" s="7">
        <v>403.06</v>
      </c>
      <c r="F35" s="22">
        <f t="shared" ref="F35:F44" si="0">C35*D35*E35</f>
        <v>403.06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4" t="s">
        <v>67</v>
      </c>
      <c r="E48" s="36">
        <f t="shared" si="1"/>
        <v>4.8367199999999997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2">
        <f>(SUM(F35:F44)+SUM(E46:E49)+F65)*C50</f>
        <v>0</v>
      </c>
      <c r="E50" s="8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407.9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4" t="s">
        <v>23</v>
      </c>
      <c r="B55" s="85"/>
      <c r="C55" s="86"/>
      <c r="D55" s="56" t="s">
        <v>24</v>
      </c>
      <c r="E55" s="56" t="s">
        <v>25</v>
      </c>
      <c r="F55" s="56" t="s">
        <v>26</v>
      </c>
    </row>
    <row r="56" spans="1:8" ht="30" customHeight="1" thickBot="1">
      <c r="A56" s="76"/>
      <c r="B56" s="77"/>
      <c r="C56" s="78"/>
      <c r="D56" s="40"/>
      <c r="E56" s="41"/>
      <c r="F56" s="41">
        <f t="shared" ref="F56:F64" si="2">D56*E56</f>
        <v>0</v>
      </c>
    </row>
    <row r="57" spans="1:8" ht="30" customHeight="1" thickBot="1">
      <c r="A57" s="76"/>
      <c r="B57" s="77"/>
      <c r="C57" s="78"/>
      <c r="D57" s="40"/>
      <c r="E57" s="41"/>
      <c r="F57" s="41">
        <f t="shared" si="2"/>
        <v>0</v>
      </c>
    </row>
    <row r="58" spans="1:8" ht="30" customHeight="1" thickBot="1">
      <c r="A58" s="76"/>
      <c r="B58" s="77"/>
      <c r="C58" s="78"/>
      <c r="D58" s="40"/>
      <c r="E58" s="41"/>
      <c r="F58" s="41">
        <f t="shared" si="2"/>
        <v>0</v>
      </c>
    </row>
    <row r="59" spans="1:8" ht="30" customHeight="1" thickBot="1">
      <c r="A59" s="76"/>
      <c r="B59" s="77"/>
      <c r="C59" s="78"/>
      <c r="D59" s="40"/>
      <c r="E59" s="41"/>
      <c r="F59" s="41">
        <f t="shared" si="2"/>
        <v>0</v>
      </c>
    </row>
    <row r="60" spans="1:8" ht="30" customHeight="1" thickBot="1">
      <c r="A60" s="76"/>
      <c r="B60" s="77"/>
      <c r="C60" s="78"/>
      <c r="D60" s="40"/>
      <c r="E60" s="41"/>
      <c r="F60" s="41">
        <f t="shared" si="2"/>
        <v>0</v>
      </c>
    </row>
    <row r="61" spans="1:8" ht="30" customHeight="1" thickBot="1">
      <c r="A61" s="76"/>
      <c r="B61" s="77"/>
      <c r="C61" s="78"/>
      <c r="D61" s="40"/>
      <c r="E61" s="41"/>
      <c r="F61" s="41">
        <f t="shared" si="2"/>
        <v>0</v>
      </c>
    </row>
    <row r="62" spans="1:8" ht="30" customHeight="1" thickBot="1">
      <c r="A62" s="76"/>
      <c r="B62" s="77"/>
      <c r="C62" s="78"/>
      <c r="D62" s="40"/>
      <c r="E62" s="41"/>
      <c r="F62" s="41">
        <f t="shared" si="2"/>
        <v>0</v>
      </c>
    </row>
    <row r="63" spans="1:8" ht="30" customHeight="1" thickBot="1">
      <c r="A63" s="76"/>
      <c r="B63" s="77"/>
      <c r="C63" s="78"/>
      <c r="D63" s="40"/>
      <c r="E63" s="41"/>
      <c r="F63" s="41">
        <f t="shared" si="2"/>
        <v>0</v>
      </c>
    </row>
    <row r="64" spans="1:8" ht="30" customHeight="1" thickBot="1">
      <c r="A64" s="76"/>
      <c r="B64" s="77"/>
      <c r="C64" s="78"/>
      <c r="D64" s="42"/>
      <c r="E64" s="43"/>
      <c r="F64" s="41">
        <f t="shared" si="2"/>
        <v>0</v>
      </c>
    </row>
    <row r="65" spans="1:6" ht="30" customHeight="1" thickBot="1">
      <c r="A65" s="88" t="s">
        <v>27</v>
      </c>
      <c r="B65" s="89"/>
      <c r="C65" s="90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407.9</v>
      </c>
      <c r="D67" s="48"/>
      <c r="E67" s="31"/>
      <c r="F67" s="31"/>
    </row>
    <row r="68" spans="1:6" ht="15.75">
      <c r="A68" s="15"/>
    </row>
    <row r="69" spans="1:6" ht="60" customHeight="1">
      <c r="A69" s="87" t="s">
        <v>28</v>
      </c>
      <c r="B69" s="87"/>
      <c r="C69" s="87"/>
      <c r="D69" s="87"/>
      <c r="E69" s="87"/>
      <c r="F69" s="8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3" t="s">
        <v>3</v>
      </c>
      <c r="B5" s="73"/>
      <c r="C5" s="73"/>
      <c r="D5" s="73"/>
      <c r="E5" s="73"/>
      <c r="F5" s="73"/>
    </row>
    <row r="7" spans="1:6" ht="27">
      <c r="A7" s="73" t="s">
        <v>4</v>
      </c>
      <c r="B7" s="73"/>
      <c r="C7" s="73"/>
      <c r="D7" s="73"/>
      <c r="E7" s="73"/>
      <c r="F7" s="73"/>
    </row>
    <row r="9" spans="1:6" ht="26.25">
      <c r="A9" s="2"/>
    </row>
    <row r="11" spans="1:6" ht="15.75">
      <c r="A11" s="4" t="s">
        <v>5</v>
      </c>
      <c r="B11" s="30"/>
      <c r="C11" s="74" t="s">
        <v>70</v>
      </c>
      <c r="D11" s="74"/>
      <c r="E11" s="74"/>
      <c r="F11" s="74"/>
    </row>
    <row r="13" spans="1:6">
      <c r="A13" s="3"/>
    </row>
    <row r="15" spans="1:6" ht="18.75">
      <c r="A15" s="51" t="s">
        <v>56</v>
      </c>
      <c r="D15" s="51" t="s">
        <v>65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75" t="s">
        <v>36</v>
      </c>
      <c r="B27" s="75"/>
      <c r="C27" s="75"/>
      <c r="D27" s="75"/>
      <c r="E27" s="75"/>
      <c r="F27" s="75"/>
    </row>
    <row r="29" spans="1:6">
      <c r="A29" s="72"/>
      <c r="B29" s="72"/>
      <c r="C29" s="72"/>
      <c r="D29" s="72"/>
      <c r="E29" s="72"/>
      <c r="F29" s="72"/>
    </row>
    <row r="30" spans="1:6">
      <c r="A30" s="72"/>
      <c r="B30" s="72"/>
      <c r="C30" s="72"/>
      <c r="D30" s="72"/>
      <c r="E30" s="72"/>
      <c r="F30" s="72"/>
    </row>
    <row r="31" spans="1:6" ht="22.5">
      <c r="A31" s="79" t="s">
        <v>7</v>
      </c>
      <c r="B31" s="79"/>
      <c r="C31" s="79"/>
      <c r="D31" s="79"/>
      <c r="E31" s="79"/>
      <c r="F31" s="79"/>
    </row>
    <row r="32" spans="1:6" ht="16.5" thickBot="1">
      <c r="A32" s="5"/>
    </row>
    <row r="33" spans="1:6">
      <c r="A33" s="80" t="s">
        <v>8</v>
      </c>
      <c r="B33" s="80" t="s">
        <v>9</v>
      </c>
      <c r="C33" s="80" t="s">
        <v>10</v>
      </c>
      <c r="D33" s="80" t="s">
        <v>40</v>
      </c>
      <c r="E33" s="80" t="s">
        <v>11</v>
      </c>
      <c r="F33" s="80" t="s">
        <v>12</v>
      </c>
    </row>
    <row r="34" spans="1:6" ht="29.25" customHeight="1" thickBot="1">
      <c r="A34" s="81"/>
      <c r="B34" s="81"/>
      <c r="C34" s="81"/>
      <c r="D34" s="81"/>
      <c r="E34" s="81"/>
      <c r="F34" s="81"/>
    </row>
    <row r="35" spans="1:6" ht="30" customHeight="1" thickBot="1">
      <c r="A35" s="6" t="s">
        <v>71</v>
      </c>
      <c r="B35" s="7" t="s">
        <v>48</v>
      </c>
      <c r="C35" s="7">
        <v>1</v>
      </c>
      <c r="D35" s="7">
        <v>0.5</v>
      </c>
      <c r="E35" s="7">
        <v>403.06</v>
      </c>
      <c r="F35" s="22">
        <f t="shared" ref="F35:F44" si="0">C35*D35*E35</f>
        <v>201.53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4" t="s">
        <v>67</v>
      </c>
      <c r="E48" s="36">
        <f t="shared" si="1"/>
        <v>2.4183599999999998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2">
        <f>(SUM(F35:F44)+SUM(E46:E49)+F65)*C50</f>
        <v>0</v>
      </c>
      <c r="E50" s="8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203.95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4" t="s">
        <v>23</v>
      </c>
      <c r="B55" s="85"/>
      <c r="C55" s="86"/>
      <c r="D55" s="57" t="s">
        <v>24</v>
      </c>
      <c r="E55" s="57" t="s">
        <v>25</v>
      </c>
      <c r="F55" s="57" t="s">
        <v>26</v>
      </c>
    </row>
    <row r="56" spans="1:8" ht="30" customHeight="1" thickBot="1">
      <c r="A56" s="76"/>
      <c r="B56" s="77"/>
      <c r="C56" s="78"/>
      <c r="D56" s="40"/>
      <c r="E56" s="41"/>
      <c r="F56" s="41">
        <f t="shared" ref="F56:F64" si="2">D56*E56</f>
        <v>0</v>
      </c>
    </row>
    <row r="57" spans="1:8" ht="30" customHeight="1" thickBot="1">
      <c r="A57" s="76"/>
      <c r="B57" s="77"/>
      <c r="C57" s="78"/>
      <c r="D57" s="40"/>
      <c r="E57" s="41"/>
      <c r="F57" s="41">
        <f t="shared" si="2"/>
        <v>0</v>
      </c>
    </row>
    <row r="58" spans="1:8" ht="30" customHeight="1" thickBot="1">
      <c r="A58" s="76"/>
      <c r="B58" s="77"/>
      <c r="C58" s="78"/>
      <c r="D58" s="40"/>
      <c r="E58" s="41"/>
      <c r="F58" s="41">
        <f t="shared" si="2"/>
        <v>0</v>
      </c>
    </row>
    <row r="59" spans="1:8" ht="30" customHeight="1" thickBot="1">
      <c r="A59" s="76"/>
      <c r="B59" s="77"/>
      <c r="C59" s="78"/>
      <c r="D59" s="40"/>
      <c r="E59" s="41"/>
      <c r="F59" s="41">
        <f t="shared" si="2"/>
        <v>0</v>
      </c>
    </row>
    <row r="60" spans="1:8" ht="30" customHeight="1" thickBot="1">
      <c r="A60" s="76"/>
      <c r="B60" s="77"/>
      <c r="C60" s="78"/>
      <c r="D60" s="40"/>
      <c r="E60" s="41"/>
      <c r="F60" s="41">
        <f t="shared" si="2"/>
        <v>0</v>
      </c>
    </row>
    <row r="61" spans="1:8" ht="30" customHeight="1" thickBot="1">
      <c r="A61" s="76"/>
      <c r="B61" s="77"/>
      <c r="C61" s="78"/>
      <c r="D61" s="40"/>
      <c r="E61" s="41"/>
      <c r="F61" s="41">
        <f t="shared" si="2"/>
        <v>0</v>
      </c>
    </row>
    <row r="62" spans="1:8" ht="30" customHeight="1" thickBot="1">
      <c r="A62" s="76"/>
      <c r="B62" s="77"/>
      <c r="C62" s="78"/>
      <c r="D62" s="40"/>
      <c r="E62" s="41"/>
      <c r="F62" s="41">
        <f t="shared" si="2"/>
        <v>0</v>
      </c>
    </row>
    <row r="63" spans="1:8" ht="30" customHeight="1" thickBot="1">
      <c r="A63" s="76"/>
      <c r="B63" s="77"/>
      <c r="C63" s="78"/>
      <c r="D63" s="40"/>
      <c r="E63" s="41"/>
      <c r="F63" s="41">
        <f t="shared" si="2"/>
        <v>0</v>
      </c>
    </row>
    <row r="64" spans="1:8" ht="30" customHeight="1" thickBot="1">
      <c r="A64" s="76"/>
      <c r="B64" s="77"/>
      <c r="C64" s="78"/>
      <c r="D64" s="42"/>
      <c r="E64" s="43"/>
      <c r="F64" s="41">
        <f t="shared" si="2"/>
        <v>0</v>
      </c>
    </row>
    <row r="65" spans="1:6" ht="30" customHeight="1" thickBot="1">
      <c r="A65" s="88" t="s">
        <v>27</v>
      </c>
      <c r="B65" s="89"/>
      <c r="C65" s="90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203.95</v>
      </c>
      <c r="D67" s="48"/>
      <c r="E67" s="31"/>
      <c r="F67" s="31"/>
    </row>
    <row r="68" spans="1:6" ht="15.75">
      <c r="A68" s="15"/>
    </row>
    <row r="69" spans="1:6" ht="60" customHeight="1">
      <c r="A69" s="87" t="s">
        <v>28</v>
      </c>
      <c r="B69" s="87"/>
      <c r="C69" s="87"/>
      <c r="D69" s="87"/>
      <c r="E69" s="87"/>
      <c r="F69" s="8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3" t="s">
        <v>3</v>
      </c>
      <c r="B5" s="73"/>
      <c r="C5" s="73"/>
      <c r="D5" s="73"/>
      <c r="E5" s="73"/>
      <c r="F5" s="73"/>
    </row>
    <row r="7" spans="1:6" ht="27">
      <c r="A7" s="73" t="s">
        <v>4</v>
      </c>
      <c r="B7" s="73"/>
      <c r="C7" s="73"/>
      <c r="D7" s="73"/>
      <c r="E7" s="73"/>
      <c r="F7" s="73"/>
    </row>
    <row r="9" spans="1:6" ht="26.25">
      <c r="A9" s="2"/>
    </row>
    <row r="11" spans="1:6" ht="15.75">
      <c r="A11" s="4" t="s">
        <v>5</v>
      </c>
      <c r="B11" s="30"/>
      <c r="C11" s="74" t="s">
        <v>77</v>
      </c>
      <c r="D11" s="74"/>
      <c r="E11" s="74"/>
      <c r="F11" s="74"/>
    </row>
    <row r="13" spans="1:6">
      <c r="A13" s="3"/>
    </row>
    <row r="15" spans="1:6" ht="18.75">
      <c r="A15" s="51" t="s">
        <v>56</v>
      </c>
      <c r="D15" s="51" t="s">
        <v>65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75" t="s">
        <v>36</v>
      </c>
      <c r="B27" s="75"/>
      <c r="C27" s="75"/>
      <c r="D27" s="75"/>
      <c r="E27" s="75"/>
      <c r="F27" s="75"/>
    </row>
    <row r="29" spans="1:6">
      <c r="A29" s="72"/>
      <c r="B29" s="72"/>
      <c r="C29" s="72"/>
      <c r="D29" s="72"/>
      <c r="E29" s="72"/>
      <c r="F29" s="72"/>
    </row>
    <row r="30" spans="1:6">
      <c r="A30" s="72"/>
      <c r="B30" s="72"/>
      <c r="C30" s="72"/>
      <c r="D30" s="72"/>
      <c r="E30" s="72"/>
      <c r="F30" s="72"/>
    </row>
    <row r="31" spans="1:6" ht="22.5">
      <c r="A31" s="79" t="s">
        <v>7</v>
      </c>
      <c r="B31" s="79"/>
      <c r="C31" s="79"/>
      <c r="D31" s="79"/>
      <c r="E31" s="79"/>
      <c r="F31" s="79"/>
    </row>
    <row r="32" spans="1:6" ht="16.5" thickBot="1">
      <c r="A32" s="5"/>
    </row>
    <row r="33" spans="1:6">
      <c r="A33" s="80" t="s">
        <v>8</v>
      </c>
      <c r="B33" s="80" t="s">
        <v>9</v>
      </c>
      <c r="C33" s="80" t="s">
        <v>10</v>
      </c>
      <c r="D33" s="80" t="s">
        <v>40</v>
      </c>
      <c r="E33" s="80" t="s">
        <v>11</v>
      </c>
      <c r="F33" s="80" t="s">
        <v>12</v>
      </c>
    </row>
    <row r="34" spans="1:6" ht="29.25" customHeight="1" thickBot="1">
      <c r="A34" s="81"/>
      <c r="B34" s="81"/>
      <c r="C34" s="81"/>
      <c r="D34" s="81"/>
      <c r="E34" s="81"/>
      <c r="F34" s="81"/>
    </row>
    <row r="35" spans="1:6" ht="30" customHeight="1" thickBot="1">
      <c r="A35" s="6" t="s">
        <v>72</v>
      </c>
      <c r="B35" s="7" t="s">
        <v>78</v>
      </c>
      <c r="C35" s="7">
        <v>25</v>
      </c>
      <c r="D35" s="7">
        <v>0.2</v>
      </c>
      <c r="E35" s="7">
        <v>200.04</v>
      </c>
      <c r="F35" s="22">
        <f t="shared" ref="F35:F44" si="0">C35*D35*E35</f>
        <v>1000.1999999999999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4" t="s">
        <v>67</v>
      </c>
      <c r="E48" s="36">
        <f t="shared" si="1"/>
        <v>12.0024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2">
        <f>(SUM(F35:F44)+SUM(E46:E49)+F65)*C50</f>
        <v>0</v>
      </c>
      <c r="E50" s="8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1012.2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4" t="s">
        <v>23</v>
      </c>
      <c r="B55" s="85"/>
      <c r="C55" s="86"/>
      <c r="D55" s="58" t="s">
        <v>24</v>
      </c>
      <c r="E55" s="58" t="s">
        <v>25</v>
      </c>
      <c r="F55" s="58" t="s">
        <v>26</v>
      </c>
    </row>
    <row r="56" spans="1:8" ht="30" customHeight="1" thickBot="1">
      <c r="A56" s="76"/>
      <c r="B56" s="77"/>
      <c r="C56" s="78"/>
      <c r="D56" s="40"/>
      <c r="E56" s="41"/>
      <c r="F56" s="41">
        <f t="shared" ref="F56:F64" si="2">D56*E56</f>
        <v>0</v>
      </c>
    </row>
    <row r="57" spans="1:8" ht="30" customHeight="1" thickBot="1">
      <c r="A57" s="76"/>
      <c r="B57" s="77"/>
      <c r="C57" s="78"/>
      <c r="D57" s="40"/>
      <c r="E57" s="41"/>
      <c r="F57" s="41">
        <f t="shared" si="2"/>
        <v>0</v>
      </c>
    </row>
    <row r="58" spans="1:8" ht="30" customHeight="1" thickBot="1">
      <c r="A58" s="76"/>
      <c r="B58" s="77"/>
      <c r="C58" s="78"/>
      <c r="D58" s="40"/>
      <c r="E58" s="41"/>
      <c r="F58" s="41">
        <f t="shared" si="2"/>
        <v>0</v>
      </c>
    </row>
    <row r="59" spans="1:8" ht="30" customHeight="1" thickBot="1">
      <c r="A59" s="76"/>
      <c r="B59" s="77"/>
      <c r="C59" s="78"/>
      <c r="D59" s="40"/>
      <c r="E59" s="41"/>
      <c r="F59" s="41">
        <f t="shared" si="2"/>
        <v>0</v>
      </c>
    </row>
    <row r="60" spans="1:8" ht="30" customHeight="1" thickBot="1">
      <c r="A60" s="76"/>
      <c r="B60" s="77"/>
      <c r="C60" s="78"/>
      <c r="D60" s="40"/>
      <c r="E60" s="41"/>
      <c r="F60" s="41">
        <f t="shared" si="2"/>
        <v>0</v>
      </c>
    </row>
    <row r="61" spans="1:8" ht="30" customHeight="1" thickBot="1">
      <c r="A61" s="76"/>
      <c r="B61" s="77"/>
      <c r="C61" s="78"/>
      <c r="D61" s="40"/>
      <c r="E61" s="41"/>
      <c r="F61" s="41">
        <f t="shared" si="2"/>
        <v>0</v>
      </c>
    </row>
    <row r="62" spans="1:8" ht="30" customHeight="1" thickBot="1">
      <c r="A62" s="76"/>
      <c r="B62" s="77"/>
      <c r="C62" s="78"/>
      <c r="D62" s="40"/>
      <c r="E62" s="41"/>
      <c r="F62" s="41">
        <f t="shared" si="2"/>
        <v>0</v>
      </c>
    </row>
    <row r="63" spans="1:8" ht="30" customHeight="1" thickBot="1">
      <c r="A63" s="76"/>
      <c r="B63" s="77"/>
      <c r="C63" s="78"/>
      <c r="D63" s="40"/>
      <c r="E63" s="41"/>
      <c r="F63" s="41">
        <f t="shared" si="2"/>
        <v>0</v>
      </c>
    </row>
    <row r="64" spans="1:8" ht="30" customHeight="1" thickBot="1">
      <c r="A64" s="76"/>
      <c r="B64" s="77"/>
      <c r="C64" s="78"/>
      <c r="D64" s="42"/>
      <c r="E64" s="43"/>
      <c r="F64" s="41">
        <f t="shared" si="2"/>
        <v>0</v>
      </c>
    </row>
    <row r="65" spans="1:6" ht="30" customHeight="1" thickBot="1">
      <c r="A65" s="88" t="s">
        <v>27</v>
      </c>
      <c r="B65" s="89"/>
      <c r="C65" s="90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1012.2</v>
      </c>
      <c r="D67" s="48"/>
      <c r="E67" s="31"/>
      <c r="F67" s="31"/>
    </row>
    <row r="68" spans="1:6" ht="15.75">
      <c r="A68" s="15"/>
    </row>
    <row r="69" spans="1:6" ht="60" customHeight="1">
      <c r="A69" s="87" t="s">
        <v>28</v>
      </c>
      <c r="B69" s="87"/>
      <c r="C69" s="87"/>
      <c r="D69" s="87"/>
      <c r="E69" s="87"/>
      <c r="F69" s="8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3" t="s">
        <v>3</v>
      </c>
      <c r="B5" s="73"/>
      <c r="C5" s="73"/>
      <c r="D5" s="73"/>
      <c r="E5" s="73"/>
      <c r="F5" s="73"/>
    </row>
    <row r="7" spans="1:6" ht="27">
      <c r="A7" s="73" t="s">
        <v>4</v>
      </c>
      <c r="B7" s="73"/>
      <c r="C7" s="73"/>
      <c r="D7" s="73"/>
      <c r="E7" s="73"/>
      <c r="F7" s="73"/>
    </row>
    <row r="9" spans="1:6" ht="26.25">
      <c r="A9" s="2"/>
    </row>
    <row r="11" spans="1:6" ht="15.75">
      <c r="A11" s="4" t="s">
        <v>5</v>
      </c>
      <c r="B11" s="30"/>
      <c r="C11" s="74" t="s">
        <v>93</v>
      </c>
      <c r="D11" s="74"/>
      <c r="E11" s="74"/>
      <c r="F11" s="74"/>
    </row>
    <row r="13" spans="1:6">
      <c r="A13" s="3"/>
    </row>
    <row r="15" spans="1:6" ht="18.75">
      <c r="A15" s="51" t="s">
        <v>56</v>
      </c>
      <c r="D15" s="51" t="s">
        <v>65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75" t="s">
        <v>36</v>
      </c>
      <c r="B27" s="75"/>
      <c r="C27" s="75"/>
      <c r="D27" s="75"/>
      <c r="E27" s="75"/>
      <c r="F27" s="75"/>
    </row>
    <row r="29" spans="1:6">
      <c r="A29" s="72"/>
      <c r="B29" s="72"/>
      <c r="C29" s="72"/>
      <c r="D29" s="72"/>
      <c r="E29" s="72"/>
      <c r="F29" s="72"/>
    </row>
    <row r="30" spans="1:6">
      <c r="A30" s="72"/>
      <c r="B30" s="72"/>
      <c r="C30" s="72"/>
      <c r="D30" s="72"/>
      <c r="E30" s="72"/>
      <c r="F30" s="72"/>
    </row>
    <row r="31" spans="1:6" ht="22.5">
      <c r="A31" s="79" t="s">
        <v>7</v>
      </c>
      <c r="B31" s="79"/>
      <c r="C31" s="79"/>
      <c r="D31" s="79"/>
      <c r="E31" s="79"/>
      <c r="F31" s="79"/>
    </row>
    <row r="32" spans="1:6" ht="16.5" thickBot="1">
      <c r="A32" s="5"/>
    </row>
    <row r="33" spans="1:6">
      <c r="A33" s="80" t="s">
        <v>8</v>
      </c>
      <c r="B33" s="80" t="s">
        <v>9</v>
      </c>
      <c r="C33" s="80" t="s">
        <v>10</v>
      </c>
      <c r="D33" s="80" t="s">
        <v>40</v>
      </c>
      <c r="E33" s="80" t="s">
        <v>11</v>
      </c>
      <c r="F33" s="80" t="s">
        <v>12</v>
      </c>
    </row>
    <row r="34" spans="1:6" ht="29.25" customHeight="1" thickBot="1">
      <c r="A34" s="81"/>
      <c r="B34" s="81"/>
      <c r="C34" s="81"/>
      <c r="D34" s="81"/>
      <c r="E34" s="81"/>
      <c r="F34" s="81"/>
    </row>
    <row r="35" spans="1:6" ht="30" customHeight="1" thickBot="1">
      <c r="A35" s="6" t="s">
        <v>92</v>
      </c>
      <c r="B35" s="7" t="s">
        <v>48</v>
      </c>
      <c r="C35" s="7">
        <v>2</v>
      </c>
      <c r="D35" s="7">
        <v>0.5</v>
      </c>
      <c r="E35" s="7">
        <v>200.04</v>
      </c>
      <c r="F35" s="22">
        <f t="shared" ref="F35:F44" si="0">C35*D35*E35</f>
        <v>200.04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4" t="s">
        <v>67</v>
      </c>
      <c r="E48" s="36">
        <f t="shared" si="1"/>
        <v>2.4004799999999999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2">
        <f>(SUM(F35:F44)+SUM(E46:E49)+F65)*C50</f>
        <v>0</v>
      </c>
      <c r="E50" s="8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202.44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4" t="s">
        <v>23</v>
      </c>
      <c r="B55" s="85"/>
      <c r="C55" s="86"/>
      <c r="D55" s="62" t="s">
        <v>24</v>
      </c>
      <c r="E55" s="62" t="s">
        <v>25</v>
      </c>
      <c r="F55" s="62" t="s">
        <v>26</v>
      </c>
    </row>
    <row r="56" spans="1:8" ht="30" customHeight="1" thickBot="1">
      <c r="A56" s="76"/>
      <c r="B56" s="77"/>
      <c r="C56" s="78"/>
      <c r="D56" s="40"/>
      <c r="E56" s="41"/>
      <c r="F56" s="41">
        <f t="shared" ref="F56:F64" si="2">D56*E56</f>
        <v>0</v>
      </c>
    </row>
    <row r="57" spans="1:8" ht="30" customHeight="1" thickBot="1">
      <c r="A57" s="76"/>
      <c r="B57" s="77"/>
      <c r="C57" s="78"/>
      <c r="D57" s="40"/>
      <c r="E57" s="41"/>
      <c r="F57" s="41">
        <f t="shared" si="2"/>
        <v>0</v>
      </c>
    </row>
    <row r="58" spans="1:8" ht="30" customHeight="1" thickBot="1">
      <c r="A58" s="76"/>
      <c r="B58" s="77"/>
      <c r="C58" s="78"/>
      <c r="D58" s="40"/>
      <c r="E58" s="41"/>
      <c r="F58" s="41">
        <f t="shared" si="2"/>
        <v>0</v>
      </c>
    </row>
    <row r="59" spans="1:8" ht="30" customHeight="1" thickBot="1">
      <c r="A59" s="76"/>
      <c r="B59" s="77"/>
      <c r="C59" s="78"/>
      <c r="D59" s="40"/>
      <c r="E59" s="41"/>
      <c r="F59" s="41">
        <f t="shared" si="2"/>
        <v>0</v>
      </c>
    </row>
    <row r="60" spans="1:8" ht="30" customHeight="1" thickBot="1">
      <c r="A60" s="76"/>
      <c r="B60" s="77"/>
      <c r="C60" s="78"/>
      <c r="D60" s="40"/>
      <c r="E60" s="41"/>
      <c r="F60" s="41">
        <f t="shared" si="2"/>
        <v>0</v>
      </c>
    </row>
    <row r="61" spans="1:8" ht="30" customHeight="1" thickBot="1">
      <c r="A61" s="76"/>
      <c r="B61" s="77"/>
      <c r="C61" s="78"/>
      <c r="D61" s="40"/>
      <c r="E61" s="41"/>
      <c r="F61" s="41">
        <f t="shared" si="2"/>
        <v>0</v>
      </c>
    </row>
    <row r="62" spans="1:8" ht="30" customHeight="1" thickBot="1">
      <c r="A62" s="76"/>
      <c r="B62" s="77"/>
      <c r="C62" s="78"/>
      <c r="D62" s="40"/>
      <c r="E62" s="41"/>
      <c r="F62" s="41">
        <f t="shared" si="2"/>
        <v>0</v>
      </c>
    </row>
    <row r="63" spans="1:8" ht="30" customHeight="1" thickBot="1">
      <c r="A63" s="76"/>
      <c r="B63" s="77"/>
      <c r="C63" s="78"/>
      <c r="D63" s="40"/>
      <c r="E63" s="41"/>
      <c r="F63" s="41">
        <f t="shared" si="2"/>
        <v>0</v>
      </c>
    </row>
    <row r="64" spans="1:8" ht="30" customHeight="1" thickBot="1">
      <c r="A64" s="76"/>
      <c r="B64" s="77"/>
      <c r="C64" s="78"/>
      <c r="D64" s="42"/>
      <c r="E64" s="43"/>
      <c r="F64" s="41">
        <f t="shared" si="2"/>
        <v>0</v>
      </c>
    </row>
    <row r="65" spans="1:6" ht="30" customHeight="1" thickBot="1">
      <c r="A65" s="88" t="s">
        <v>27</v>
      </c>
      <c r="B65" s="89"/>
      <c r="C65" s="90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202.44</v>
      </c>
      <c r="D67" s="48"/>
      <c r="E67" s="31"/>
      <c r="F67" s="31"/>
    </row>
    <row r="68" spans="1:6" ht="15.75">
      <c r="A68" s="15"/>
    </row>
    <row r="69" spans="1:6" ht="60" customHeight="1">
      <c r="A69" s="87" t="s">
        <v>28</v>
      </c>
      <c r="B69" s="87"/>
      <c r="C69" s="87"/>
      <c r="D69" s="87"/>
      <c r="E69" s="87"/>
      <c r="F69" s="8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5</vt:i4>
      </vt:variant>
    </vt:vector>
  </HeadingPairs>
  <TitlesOfParts>
    <vt:vector size="3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2018 год</vt:lpstr>
      <vt:lpstr>Лист2</vt:lpstr>
      <vt:lpstr>Работы</vt:lpstr>
      <vt:lpstr>Ед_изм</vt:lpstr>
      <vt:lpstr>Работы!Заголовки_для_печати</vt:lpstr>
      <vt:lpstr>Материал</vt:lpstr>
      <vt:lpstr>Наим_работ</vt:lpstr>
      <vt:lpstr>Наименвание_работ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</dc:creator>
  <cp:lastModifiedBy>Виктор</cp:lastModifiedBy>
  <cp:lastPrinted>2018-12-14T01:46:00Z</cp:lastPrinted>
  <dcterms:created xsi:type="dcterms:W3CDTF">2018-09-26T08:15:46Z</dcterms:created>
  <dcterms:modified xsi:type="dcterms:W3CDTF">2019-01-24T01:59:25Z</dcterms:modified>
</cp:coreProperties>
</file>