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35" activeTab="53"/>
  </bookViews>
  <sheets>
    <sheet name="1" sheetId="17" r:id="rId1"/>
    <sheet name="2" sheetId="47" r:id="rId2"/>
    <sheet name="3" sheetId="30" r:id="rId3"/>
    <sheet name="4" sheetId="46" r:id="rId4"/>
    <sheet name="5" sheetId="31" r:id="rId5"/>
    <sheet name="6" sheetId="48" r:id="rId6"/>
    <sheet name="7" sheetId="33" r:id="rId7"/>
    <sheet name="8" sheetId="42" r:id="rId8"/>
    <sheet name="9" sheetId="43" r:id="rId9"/>
    <sheet name="10" sheetId="44" r:id="rId10"/>
    <sheet name="11" sheetId="45" r:id="rId11"/>
    <sheet name="12" sheetId="41" r:id="rId12"/>
    <sheet name="13" sheetId="36" r:id="rId13"/>
    <sheet name="14" sheetId="37" r:id="rId14"/>
    <sheet name="15" sheetId="49" r:id="rId15"/>
    <sheet name="16" sheetId="50" r:id="rId16"/>
    <sheet name="17" sheetId="51" r:id="rId17"/>
    <sheet name="18" sheetId="39" r:id="rId18"/>
    <sheet name="19" sheetId="40" r:id="rId19"/>
    <sheet name="20" sheetId="53" r:id="rId20"/>
    <sheet name="21" sheetId="54" r:id="rId21"/>
    <sheet name="22" sheetId="55" r:id="rId22"/>
    <sheet name="23" sheetId="56" r:id="rId23"/>
    <sheet name="24" sheetId="57" r:id="rId24"/>
    <sheet name="25" sheetId="58" r:id="rId25"/>
    <sheet name="26" sheetId="59" r:id="rId26"/>
    <sheet name="27" sheetId="60" r:id="rId27"/>
    <sheet name="28" sheetId="61" r:id="rId28"/>
    <sheet name="29" sheetId="62" r:id="rId29"/>
    <sheet name="30" sheetId="63" r:id="rId30"/>
    <sheet name="31" sheetId="64" r:id="rId31"/>
    <sheet name="32" sheetId="65" r:id="rId32"/>
    <sheet name="33" sheetId="66" r:id="rId33"/>
    <sheet name="34" sheetId="67" r:id="rId34"/>
    <sheet name="35" sheetId="68" r:id="rId35"/>
    <sheet name="36" sheetId="69" r:id="rId36"/>
    <sheet name="37" sheetId="70" r:id="rId37"/>
    <sheet name="38" sheetId="71" r:id="rId38"/>
    <sheet name="40" sheetId="72" r:id="rId39"/>
    <sheet name="41" sheetId="73" r:id="rId40"/>
    <sheet name="42" sheetId="74" r:id="rId41"/>
    <sheet name="43" sheetId="75" r:id="rId42"/>
    <sheet name="44" sheetId="76" r:id="rId43"/>
    <sheet name="45" sheetId="77" r:id="rId44"/>
    <sheet name="46" sheetId="78" r:id="rId45"/>
    <sheet name="47" sheetId="79" r:id="rId46"/>
    <sheet name="48" sheetId="80" r:id="rId47"/>
    <sheet name="49" sheetId="81" r:id="rId48"/>
    <sheet name="50" sheetId="82" r:id="rId49"/>
    <sheet name="51" sheetId="83" r:id="rId50"/>
    <sheet name="52" sheetId="84" r:id="rId51"/>
    <sheet name="2018 год" sheetId="16" r:id="rId52"/>
    <sheet name="Лист2" sheetId="29" r:id="rId53"/>
    <sheet name="Работы" sheetId="52" r:id="rId54"/>
  </sheets>
  <definedNames>
    <definedName name="Ед_изм">Лист2!$B$1:$B$8</definedName>
    <definedName name="_xlnm.Print_Titles" localSheetId="53">Работы!$1:$2</definedName>
    <definedName name="Материал">Лист2!$C$1:$C$8</definedName>
    <definedName name="Наим_работ">Лист2!$A$1:$A$34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56" i="52"/>
  <c r="I56"/>
  <c r="J56"/>
  <c r="K56"/>
  <c r="G56"/>
  <c r="K55"/>
  <c r="J55"/>
  <c r="I55"/>
  <c r="H55"/>
  <c r="G55"/>
  <c r="F55"/>
  <c r="D39" i="16"/>
  <c r="F64" i="8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J54" i="52"/>
  <c r="F54"/>
  <c r="F64" i="83"/>
  <c r="F63"/>
  <c r="F62"/>
  <c r="F61"/>
  <c r="F60"/>
  <c r="F59"/>
  <c r="F58"/>
  <c r="F57"/>
  <c r="F56"/>
  <c r="F65" s="1"/>
  <c r="E49"/>
  <c r="E48"/>
  <c r="G54" i="52" s="1"/>
  <c r="E47" i="83"/>
  <c r="E46"/>
  <c r="F44"/>
  <c r="F43"/>
  <c r="F42"/>
  <c r="F41"/>
  <c r="F40"/>
  <c r="F39"/>
  <c r="F38"/>
  <c r="F37"/>
  <c r="F36"/>
  <c r="F35"/>
  <c r="F64" i="82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1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8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79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7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75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4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73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2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K42" i="52"/>
  <c r="J42"/>
  <c r="I42"/>
  <c r="H42"/>
  <c r="G42"/>
  <c r="K41"/>
  <c r="J41"/>
  <c r="I41"/>
  <c r="H41"/>
  <c r="G41"/>
  <c r="K40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F42"/>
  <c r="F64" i="71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F41" i="52"/>
  <c r="F64" i="70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F40" i="52"/>
  <c r="F64" i="69"/>
  <c r="F63"/>
  <c r="F62"/>
  <c r="F61"/>
  <c r="F60"/>
  <c r="F59"/>
  <c r="F58"/>
  <c r="F57"/>
  <c r="F65" s="1"/>
  <c r="F56"/>
  <c r="E49"/>
  <c r="E48"/>
  <c r="E47"/>
  <c r="E46"/>
  <c r="F44"/>
  <c r="F43"/>
  <c r="F41"/>
  <c r="F40"/>
  <c r="F39"/>
  <c r="F38"/>
  <c r="F37"/>
  <c r="F36"/>
  <c r="F35"/>
  <c r="F39" i="52"/>
  <c r="F64" i="68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F38" i="52"/>
  <c r="F64" i="67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D50" s="1"/>
  <c r="F35"/>
  <c r="F37" i="52"/>
  <c r="F64" i="66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F36" i="52"/>
  <c r="F64" i="65"/>
  <c r="F63"/>
  <c r="F62"/>
  <c r="F61"/>
  <c r="F60"/>
  <c r="F59"/>
  <c r="F58"/>
  <c r="F57"/>
  <c r="F65" s="1"/>
  <c r="F56"/>
  <c r="E49"/>
  <c r="E48"/>
  <c r="E47"/>
  <c r="E46"/>
  <c r="F44"/>
  <c r="F43"/>
  <c r="F41"/>
  <c r="F40"/>
  <c r="F39"/>
  <c r="F38"/>
  <c r="F37"/>
  <c r="F36"/>
  <c r="F35"/>
  <c r="F35" i="52"/>
  <c r="F64" i="64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F34" i="52"/>
  <c r="F64" i="63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K33" i="52"/>
  <c r="J33"/>
  <c r="I33"/>
  <c r="H33"/>
  <c r="G33"/>
  <c r="F33"/>
  <c r="F64" i="62"/>
  <c r="F63"/>
  <c r="F62"/>
  <c r="F61"/>
  <c r="F60"/>
  <c r="F59"/>
  <c r="F58"/>
  <c r="F57"/>
  <c r="F65" s="1"/>
  <c r="F56"/>
  <c r="E49"/>
  <c r="E48"/>
  <c r="E47"/>
  <c r="E46"/>
  <c r="F44"/>
  <c r="F43"/>
  <c r="F41"/>
  <c r="F40"/>
  <c r="F39"/>
  <c r="F38"/>
  <c r="F37"/>
  <c r="F36"/>
  <c r="F35"/>
  <c r="K32" i="52"/>
  <c r="J32"/>
  <c r="I32"/>
  <c r="H32"/>
  <c r="G32"/>
  <c r="F32"/>
  <c r="F64" i="61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J31" i="52"/>
  <c r="F31"/>
  <c r="F64" i="60"/>
  <c r="F63"/>
  <c r="F62"/>
  <c r="F61"/>
  <c r="F60"/>
  <c r="F59"/>
  <c r="F58"/>
  <c r="F57"/>
  <c r="F56"/>
  <c r="F65" s="1"/>
  <c r="E49"/>
  <c r="E47"/>
  <c r="E46"/>
  <c r="F44"/>
  <c r="F43"/>
  <c r="F41"/>
  <c r="F40"/>
  <c r="F39"/>
  <c r="F38"/>
  <c r="F37"/>
  <c r="F36"/>
  <c r="F35"/>
  <c r="E48" s="1"/>
  <c r="G31" i="52" s="1"/>
  <c r="K30"/>
  <c r="J30"/>
  <c r="I30"/>
  <c r="H30"/>
  <c r="G30"/>
  <c r="F30"/>
  <c r="F64" i="59"/>
  <c r="F63"/>
  <c r="F62"/>
  <c r="F61"/>
  <c r="F60"/>
  <c r="F59"/>
  <c r="F58"/>
  <c r="F57"/>
  <c r="F56"/>
  <c r="F65" s="1"/>
  <c r="E49"/>
  <c r="E48"/>
  <c r="E47"/>
  <c r="E46"/>
  <c r="F44"/>
  <c r="F43"/>
  <c r="F41"/>
  <c r="F40"/>
  <c r="F39"/>
  <c r="F38"/>
  <c r="F37"/>
  <c r="F36"/>
  <c r="F35"/>
  <c r="K29" i="52"/>
  <c r="J29"/>
  <c r="I29"/>
  <c r="H29"/>
  <c r="G29"/>
  <c r="F29"/>
  <c r="F64" i="58"/>
  <c r="F63"/>
  <c r="F62"/>
  <c r="F61"/>
  <c r="F60"/>
  <c r="F59"/>
  <c r="F58"/>
  <c r="F57"/>
  <c r="F56"/>
  <c r="F65" s="1"/>
  <c r="E48"/>
  <c r="E47"/>
  <c r="E46"/>
  <c r="F44"/>
  <c r="F43"/>
  <c r="F41"/>
  <c r="F40"/>
  <c r="F39"/>
  <c r="F38"/>
  <c r="F37"/>
  <c r="F36"/>
  <c r="F35"/>
  <c r="K28" i="52"/>
  <c r="J28"/>
  <c r="I28"/>
  <c r="H28"/>
  <c r="G28"/>
  <c r="F28"/>
  <c r="F64" i="57"/>
  <c r="F63"/>
  <c r="F62"/>
  <c r="F61"/>
  <c r="F60"/>
  <c r="F59"/>
  <c r="F58"/>
  <c r="F57"/>
  <c r="F65" s="1"/>
  <c r="F56"/>
  <c r="E48"/>
  <c r="E47"/>
  <c r="E46"/>
  <c r="F44"/>
  <c r="F43"/>
  <c r="F41"/>
  <c r="F40"/>
  <c r="F39"/>
  <c r="F38"/>
  <c r="F37"/>
  <c r="F36"/>
  <c r="F35"/>
  <c r="K27" i="52"/>
  <c r="J27"/>
  <c r="I27"/>
  <c r="H27"/>
  <c r="G27"/>
  <c r="F27"/>
  <c r="E48" i="56"/>
  <c r="F6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G26" i="52"/>
  <c r="K26"/>
  <c r="J26"/>
  <c r="I26"/>
  <c r="H26"/>
  <c r="F26"/>
  <c r="F56" i="55"/>
  <c r="F35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5" i="52"/>
  <c r="J25"/>
  <c r="I25"/>
  <c r="H25"/>
  <c r="G25"/>
  <c r="F64" i="5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4" i="52"/>
  <c r="J24"/>
  <c r="I24"/>
  <c r="H24"/>
  <c r="G24"/>
  <c r="F64" i="53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3" i="52"/>
  <c r="J23"/>
  <c r="I23"/>
  <c r="H23"/>
  <c r="G23"/>
  <c r="K22"/>
  <c r="J22"/>
  <c r="I22"/>
  <c r="H22"/>
  <c r="G22"/>
  <c r="K21"/>
  <c r="J21"/>
  <c r="I21"/>
  <c r="H21"/>
  <c r="G21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0"/>
  <c r="J10"/>
  <c r="I10"/>
  <c r="H10"/>
  <c r="G10"/>
  <c r="K9"/>
  <c r="J9"/>
  <c r="I9"/>
  <c r="H9"/>
  <c r="G9"/>
  <c r="K7"/>
  <c r="J7"/>
  <c r="I7"/>
  <c r="H7"/>
  <c r="G7"/>
  <c r="K5"/>
  <c r="J5"/>
  <c r="I5"/>
  <c r="H5"/>
  <c r="G5"/>
  <c r="K4"/>
  <c r="J4"/>
  <c r="I4"/>
  <c r="H4"/>
  <c r="G4"/>
  <c r="K3"/>
  <c r="J3"/>
  <c r="I3"/>
  <c r="H3"/>
  <c r="G3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4" i="51"/>
  <c r="F63"/>
  <c r="F62"/>
  <c r="F61"/>
  <c r="F60"/>
  <c r="F59"/>
  <c r="F58"/>
  <c r="F57"/>
  <c r="F56"/>
  <c r="F65" s="1"/>
  <c r="E48"/>
  <c r="E47"/>
  <c r="E46"/>
  <c r="F44"/>
  <c r="F43"/>
  <c r="F42"/>
  <c r="F40"/>
  <c r="F39"/>
  <c r="F38"/>
  <c r="F37"/>
  <c r="F36"/>
  <c r="F35"/>
  <c r="F64" i="50"/>
  <c r="F63"/>
  <c r="F62"/>
  <c r="F61"/>
  <c r="F60"/>
  <c r="F59"/>
  <c r="F58"/>
  <c r="F57"/>
  <c r="F56"/>
  <c r="F65" s="1"/>
  <c r="E48"/>
  <c r="E47"/>
  <c r="E46"/>
  <c r="F44"/>
  <c r="F43"/>
  <c r="F41"/>
  <c r="F40"/>
  <c r="F39"/>
  <c r="F38"/>
  <c r="F37"/>
  <c r="F36"/>
  <c r="F35"/>
  <c r="F64" i="49"/>
  <c r="F63"/>
  <c r="F62"/>
  <c r="F61"/>
  <c r="F60"/>
  <c r="F59"/>
  <c r="F58"/>
  <c r="F57"/>
  <c r="F56"/>
  <c r="F65" s="1"/>
  <c r="E49"/>
  <c r="E47"/>
  <c r="E46"/>
  <c r="F44"/>
  <c r="F43"/>
  <c r="F42"/>
  <c r="F40"/>
  <c r="F39"/>
  <c r="F38"/>
  <c r="F37"/>
  <c r="F36"/>
  <c r="F35"/>
  <c r="D50" i="48"/>
  <c r="E51" s="1"/>
  <c r="F64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5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E48" i="36"/>
  <c r="F64" i="43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2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5"/>
  <c r="F36"/>
  <c r="F37"/>
  <c r="F35" i="37"/>
  <c r="F36"/>
  <c r="F44"/>
  <c r="F56"/>
  <c r="F57"/>
  <c r="F65" s="1"/>
  <c r="F35" i="36"/>
  <c r="F36"/>
  <c r="F44"/>
  <c r="F56"/>
  <c r="F57"/>
  <c r="F56" i="33"/>
  <c r="F57"/>
  <c r="F65" s="1"/>
  <c r="F44"/>
  <c r="F35"/>
  <c r="F36"/>
  <c r="F56" i="31"/>
  <c r="F57"/>
  <c r="F44"/>
  <c r="F35"/>
  <c r="F36"/>
  <c r="F56" i="30"/>
  <c r="F57"/>
  <c r="F44"/>
  <c r="F35"/>
  <c r="F36"/>
  <c r="F56" i="17"/>
  <c r="F57"/>
  <c r="F44"/>
  <c r="F35"/>
  <c r="F36"/>
  <c r="F44" i="41"/>
  <c r="F64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E49" i="30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E47"/>
  <c r="E46"/>
  <c r="F43"/>
  <c r="F42"/>
  <c r="F41"/>
  <c r="F40"/>
  <c r="F39"/>
  <c r="F38"/>
  <c r="F37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1"/>
  <c r="F63"/>
  <c r="F62"/>
  <c r="F61"/>
  <c r="F60"/>
  <c r="F59"/>
  <c r="F58"/>
  <c r="F65"/>
  <c r="E48"/>
  <c r="E47"/>
  <c r="E46"/>
  <c r="F43"/>
  <c r="F42"/>
  <c r="F41"/>
  <c r="F40"/>
  <c r="F39"/>
  <c r="F38"/>
  <c r="F37"/>
  <c r="F64" i="30"/>
  <c r="F63"/>
  <c r="F62"/>
  <c r="F61"/>
  <c r="F60"/>
  <c r="F59"/>
  <c r="F58"/>
  <c r="F65"/>
  <c r="F43"/>
  <c r="F42"/>
  <c r="F41"/>
  <c r="F40"/>
  <c r="F39"/>
  <c r="F38"/>
  <c r="F37"/>
  <c r="E46" i="17"/>
  <c r="E47"/>
  <c r="E48"/>
  <c r="E48" i="84" l="1"/>
  <c r="E51" i="83"/>
  <c r="I54" i="52" s="1"/>
  <c r="D50" i="83"/>
  <c r="H54" i="52" s="1"/>
  <c r="D50" i="72"/>
  <c r="E51" s="1"/>
  <c r="C67" s="1"/>
  <c r="E51" i="73"/>
  <c r="C67" s="1"/>
  <c r="D50" i="74"/>
  <c r="E51" s="1"/>
  <c r="C67" s="1"/>
  <c r="E51" i="75"/>
  <c r="C67" s="1"/>
  <c r="D50" i="76"/>
  <c r="E51" s="1"/>
  <c r="C67" s="1"/>
  <c r="E51" i="77"/>
  <c r="C67" s="1"/>
  <c r="D50" i="78"/>
  <c r="E51" s="1"/>
  <c r="C67" s="1"/>
  <c r="E51" i="79"/>
  <c r="C67" s="1"/>
  <c r="D50" i="80"/>
  <c r="E51" s="1"/>
  <c r="C67" s="1"/>
  <c r="E51" i="81"/>
  <c r="C67" s="1"/>
  <c r="D50" i="82"/>
  <c r="E51" s="1"/>
  <c r="C67" s="1"/>
  <c r="E51" i="71"/>
  <c r="C67" s="1"/>
  <c r="D50"/>
  <c r="D50" i="70"/>
  <c r="E51" s="1"/>
  <c r="C67" s="1"/>
  <c r="D50" i="69"/>
  <c r="E51" s="1"/>
  <c r="C67" s="1"/>
  <c r="D50" i="68"/>
  <c r="E51" s="1"/>
  <c r="C67" s="1"/>
  <c r="E51" i="67"/>
  <c r="C67" s="1"/>
  <c r="D50" i="66"/>
  <c r="E51" s="1"/>
  <c r="C67" s="1"/>
  <c r="D50" i="65"/>
  <c r="E51" s="1"/>
  <c r="C67" s="1"/>
  <c r="D50" i="64"/>
  <c r="E51" s="1"/>
  <c r="D50" i="63"/>
  <c r="E51"/>
  <c r="C67" s="1"/>
  <c r="E51" i="62"/>
  <c r="D50"/>
  <c r="D50" i="61"/>
  <c r="E51" s="1"/>
  <c r="D50" i="60"/>
  <c r="H31" i="52" s="1"/>
  <c r="E51" i="60"/>
  <c r="D50" i="59"/>
  <c r="E51"/>
  <c r="C67" s="1"/>
  <c r="E49" i="58"/>
  <c r="D50" s="1"/>
  <c r="E49" i="57"/>
  <c r="D50" s="1"/>
  <c r="D50" i="55"/>
  <c r="E51" s="1"/>
  <c r="E51" i="54"/>
  <c r="C67" s="1"/>
  <c r="D50"/>
  <c r="D50" i="53"/>
  <c r="E51" s="1"/>
  <c r="C67" s="1"/>
  <c r="E49" i="51"/>
  <c r="D50" s="1"/>
  <c r="E49" i="50"/>
  <c r="E48" i="49"/>
  <c r="D50" s="1"/>
  <c r="C67" i="48"/>
  <c r="E49" i="47"/>
  <c r="D50" s="1"/>
  <c r="E51" s="1"/>
  <c r="C67" s="1"/>
  <c r="E51" i="46"/>
  <c r="C67" s="1"/>
  <c r="D50"/>
  <c r="E51" i="45"/>
  <c r="C67" s="1"/>
  <c r="D50"/>
  <c r="E48" i="44"/>
  <c r="E48" i="43"/>
  <c r="D50" s="1"/>
  <c r="E51" s="1"/>
  <c r="C67" s="1"/>
  <c r="E48" i="42"/>
  <c r="D50" i="30"/>
  <c r="E51" s="1"/>
  <c r="F65" i="41"/>
  <c r="E49"/>
  <c r="E49" i="40"/>
  <c r="D50" s="1"/>
  <c r="E49" i="39"/>
  <c r="D50" s="1"/>
  <c r="E49" i="37"/>
  <c r="D50" s="1"/>
  <c r="E49" i="36"/>
  <c r="D50" s="1"/>
  <c r="E49" i="33"/>
  <c r="D50" s="1"/>
  <c r="E49" i="31"/>
  <c r="D50" s="1"/>
  <c r="E51" i="84" l="1"/>
  <c r="D50"/>
  <c r="C67" i="83"/>
  <c r="K54" i="52" s="1"/>
  <c r="C67" i="64"/>
  <c r="C67" i="62"/>
  <c r="C67" i="61"/>
  <c r="C67" i="60"/>
  <c r="K31" i="52" s="1"/>
  <c r="I31"/>
  <c r="E51" i="58"/>
  <c r="E51" i="57"/>
  <c r="C67" s="1"/>
  <c r="E51" i="56"/>
  <c r="C67" s="1"/>
  <c r="D50"/>
  <c r="C67" i="55"/>
  <c r="D50" i="50"/>
  <c r="E51" i="51"/>
  <c r="C67" s="1"/>
  <c r="E51" i="50"/>
  <c r="C67" s="1"/>
  <c r="E51" i="49"/>
  <c r="C67" s="1"/>
  <c r="D50" i="44"/>
  <c r="E51" s="1"/>
  <c r="C67" s="1"/>
  <c r="E51" i="42"/>
  <c r="C67" s="1"/>
  <c r="D50"/>
  <c r="D50" i="41"/>
  <c r="E51" s="1"/>
  <c r="C67" s="1"/>
  <c r="E51" i="40"/>
  <c r="C67" s="1"/>
  <c r="E51" i="39"/>
  <c r="C67" s="1"/>
  <c r="E51" i="37"/>
  <c r="C67" s="1"/>
  <c r="E51" i="36"/>
  <c r="C67" s="1"/>
  <c r="E51" i="33"/>
  <c r="C67" s="1"/>
  <c r="E51" i="31"/>
  <c r="C67" i="30"/>
  <c r="C67" i="84" l="1"/>
  <c r="B35" i="16"/>
  <c r="C41" s="1"/>
  <c r="C67" i="58"/>
  <c r="C67" i="31"/>
  <c r="F37" i="17"/>
  <c r="F38"/>
  <c r="F39"/>
  <c r="F40"/>
  <c r="F41"/>
  <c r="F42"/>
  <c r="F43"/>
  <c r="F64"/>
  <c r="F63"/>
  <c r="F62"/>
  <c r="F61"/>
  <c r="F60"/>
  <c r="F59"/>
  <c r="F58"/>
  <c r="E49" l="1"/>
  <c r="F65"/>
  <c r="D50" l="1"/>
  <c r="E51" s="1"/>
  <c r="C67" l="1"/>
</calcChain>
</file>

<file path=xl/sharedStrings.xml><?xml version="1.0" encoding="utf-8"?>
<sst xmlns="http://schemas.openxmlformats.org/spreadsheetml/2006/main" count="2872" uniqueCount="152">
  <si>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</si>
  <si>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</si>
  <si>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</si>
  <si>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</si>
  <si>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</si>
  <si>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</si>
  <si>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</si>
  <si>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</si>
  <si>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</si>
  <si>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</si>
  <si>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</si>
  <si>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</si>
  <si>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</si>
  <si>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</si>
  <si>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</si>
  <si>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</si>
  <si>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</si>
  <si>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</si>
  <si>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</si>
  <si>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</si>
  <si>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</si>
  <si>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</si>
  <si>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</si>
  <si>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</si>
  <si>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</si>
  <si>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</si>
  <si>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</si>
  <si>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</si>
  <si>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</si>
  <si>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</si>
  <si>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</si>
  <si>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</si>
  <si>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</si>
  <si>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</si>
  <si>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</si>
  <si>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</si>
  <si>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</si>
  <si>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</si>
  <si>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</si>
  <si>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</si>
  <si>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</si>
  <si>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</si>
  <si>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</si>
  <si>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</si>
  <si>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</si>
  <si>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</si>
  <si>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</si>
  <si>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</si>
  <si>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</si>
  <si>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</si>
  <si>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</si>
  <si>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</si>
  <si>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</si>
  <si>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</si>
  <si>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</si>
  <si>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</si>
  <si>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</si>
  <si>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</si>
  <si>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</si>
  <si>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</si>
  <si>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</si>
  <si>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</si>
  <si>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</si>
  <si>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 xml:space="preserve">      «   »      июнь 2018г.</t>
  </si>
  <si>
    <t>Кирова д 6</t>
  </si>
  <si>
    <t>R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</si>
  <si>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_07__</t>
    </r>
    <r>
      <rPr>
        <sz val="12"/>
        <color theme="1"/>
        <rFont val="Times New Roman"/>
        <family val="1"/>
        <charset val="204"/>
      </rPr>
      <t>»      май 2018г.</t>
    </r>
  </si>
  <si>
    <t>Закрытие ЦО</t>
  </si>
  <si>
    <t>элев</t>
  </si>
  <si>
    <t>Закрытие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</si>
  <si>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май 2018г.</t>
    </r>
  </si>
  <si>
    <t>Открытие ГВС после испытаний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</si>
  <si>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_17__</t>
    </r>
    <r>
      <rPr>
        <sz val="12"/>
        <color theme="1"/>
        <rFont val="Times New Roman"/>
        <family val="1"/>
        <charset val="204"/>
      </rPr>
      <t>»      май 2018г.</t>
    </r>
  </si>
  <si>
    <t>Осмотр трубопровода ХВС</t>
  </si>
  <si>
    <t>Прочистка аэратора смесителя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</si>
  <si>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сентябрь 2018г.</t>
    </r>
  </si>
  <si>
    <t>Кирова д 6 кв 11</t>
  </si>
  <si>
    <t>Прочистка канализации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</si>
  <si>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</si>
  <si>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январь 2018г.</t>
    </r>
  </si>
  <si>
    <t>Снятие показаний ХВС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</si>
  <si>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   август 2018г.</t>
    </r>
  </si>
  <si>
    <t>Уборка подвального помещения, вынос мусора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</si>
  <si>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    май 2018г.</t>
    </r>
  </si>
  <si>
    <t>Установка информационной доски в подъезде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</si>
  <si>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май 2018г.</t>
    </r>
  </si>
  <si>
    <t>саморез</t>
  </si>
  <si>
    <t>дюбель</t>
  </si>
  <si>
    <t>Уборка подвала</t>
  </si>
  <si>
    <t>Вывоз мусора</t>
  </si>
  <si>
    <t>рейс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</si>
  <si>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</si>
  <si>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_02__</t>
    </r>
    <r>
      <rPr>
        <sz val="12"/>
        <color theme="1"/>
        <rFont val="Times New Roman"/>
        <family val="1"/>
        <charset val="204"/>
      </rPr>
      <t>»      февраль 2018г.</t>
    </r>
  </si>
  <si>
    <t>Привоз песка для дворника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</si>
  <si>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</si>
  <si>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Демонтаж сгоревшего люминесентного светильника Крепеж б/у рабочего люминесцентного светильника Монтаж и подключение 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</si>
  <si>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</si>
  <si>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март 2018г.</t>
    </r>
  </si>
  <si>
    <t>Врезка петли на подвальную дверь</t>
  </si>
  <si>
    <t>петля</t>
  </si>
  <si>
    <t>мешок</t>
  </si>
  <si>
    <t>Уборка подвального помещения</t>
  </si>
  <si>
    <t>Вывоз мусора на помойку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</si>
  <si>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март 2018г.</t>
    </r>
  </si>
  <si>
    <t>Запуск отопления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</si>
  <si>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</si>
  <si>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октябрь 2018г.</t>
    </r>
  </si>
  <si>
    <t>пружина</t>
  </si>
  <si>
    <t>Подгонка ремонт дверей установка пружин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</si>
  <si>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</si>
  <si>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</si>
  <si>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</si>
  <si>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</si>
  <si>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</si>
  <si>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t>Осмотр колодцев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</si>
  <si>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</si>
  <si>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</si>
  <si>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</si>
  <si>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</t>
    </r>
    <r>
      <rPr>
        <sz val="12"/>
        <color theme="1"/>
        <rFont val="Times New Roman"/>
        <family val="1"/>
        <charset val="204"/>
      </rPr>
      <t>»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</si>
  <si>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 ноябрь 2018г.</t>
    </r>
  </si>
  <si>
    <t>Плановая проверка чердачных и подвальных помещений</t>
  </si>
  <si>
    <t>Кирова 6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</si>
  <si>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</si>
  <si>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_02__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</si>
  <si>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</si>
  <si>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_05__</t>
    </r>
    <r>
      <rPr>
        <sz val="12"/>
        <color theme="1"/>
        <rFont val="Times New Roman"/>
        <family val="1"/>
        <charset val="204"/>
      </rPr>
      <t>»      сентябрь 2018г.</t>
    </r>
  </si>
  <si>
    <t>Обход чердаков на предмет целостности замков</t>
  </si>
  <si>
    <t>Сбивание сосулек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</si>
  <si>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</si>
  <si>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_27__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</si>
  <si>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</si>
  <si>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</si>
  <si>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</si>
  <si>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</si>
  <si>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</si>
  <si>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март 2018г.</t>
    </r>
  </si>
  <si>
    <t>Проверка чердаков и подвалов на предмет целостности замков и чистоты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</si>
  <si>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</si>
  <si>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_19+__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</si>
  <si>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</si>
  <si>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</si>
  <si>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</si>
  <si>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_13__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</si>
  <si>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</si>
  <si>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</si>
  <si>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</si>
  <si>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</si>
  <si>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_17__</t>
    </r>
    <r>
      <rPr>
        <sz val="12"/>
        <color theme="1"/>
        <rFont val="Times New Roman"/>
        <family val="1"/>
        <charset val="204"/>
      </rPr>
      <t>»   июль 2018г.</t>
    </r>
  </si>
  <si>
    <t>Осмотр ТЦ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</si>
  <si>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март 2018г.</t>
    </r>
  </si>
  <si>
    <t>Осмотр пожарных гидрантов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</si>
  <si>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октябрь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</si>
</sst>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79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77</v>
      </c>
      <c r="B35" s="7" t="s">
        <v>78</v>
      </c>
      <c r="C35" s="7">
        <v>40</v>
      </c>
      <c r="D35" s="7">
        <v>0.2</v>
      </c>
      <c r="E35" s="7">
        <v>403.06</v>
      </c>
      <c r="F35" s="23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65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5" t="s">
        <v>24</v>
      </c>
      <c r="E55" s="15" t="s">
        <v>25</v>
      </c>
      <c r="F55" s="15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20"/>
      <c r="C67" s="48">
        <f>E51+F65</f>
        <v>3263.17</v>
      </c>
      <c r="D67" s="49"/>
      <c r="E67" s="20"/>
      <c r="F67" s="20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83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82</v>
      </c>
      <c r="B35" s="7" t="s">
        <v>49</v>
      </c>
      <c r="C35" s="7">
        <v>15</v>
      </c>
      <c r="D35" s="7">
        <v>0.1</v>
      </c>
      <c r="E35" s="7">
        <v>200.04</v>
      </c>
      <c r="F35" s="23">
        <f t="shared" ref="F35:F44" si="0">C35*D35*E35</f>
        <v>300.06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300.06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300.06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85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84</v>
      </c>
      <c r="B35" s="7" t="s">
        <v>48</v>
      </c>
      <c r="C35" s="7">
        <v>2</v>
      </c>
      <c r="D35" s="7">
        <v>1.5</v>
      </c>
      <c r="E35" s="7">
        <v>200.04</v>
      </c>
      <c r="F35" s="23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(SUM(F35:F44)+SUM(E46:E49)+F65)*C50</f>
        <v>123.62400000000001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723.74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87" t="s">
        <v>86</v>
      </c>
      <c r="B56" s="88"/>
      <c r="C56" s="89"/>
      <c r="D56" s="41">
        <v>12</v>
      </c>
      <c r="E56" s="42">
        <v>0.7</v>
      </c>
      <c r="F56" s="42">
        <f t="shared" ref="F56:F64" si="2">D56*E56</f>
        <v>8.3999999999999986</v>
      </c>
    </row>
    <row r="57" spans="1:8" ht="30" customHeight="1" thickBot="1">
      <c r="A57" s="87" t="s">
        <v>87</v>
      </c>
      <c r="B57" s="88"/>
      <c r="C57" s="89"/>
      <c r="D57" s="41">
        <v>12</v>
      </c>
      <c r="E57" s="42">
        <v>0.8</v>
      </c>
      <c r="F57" s="42">
        <f t="shared" si="2"/>
        <v>9.6000000000000014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18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741.74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63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3">
        <f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65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81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80</v>
      </c>
      <c r="B35" s="7" t="s">
        <v>48</v>
      </c>
      <c r="C35" s="7">
        <v>1</v>
      </c>
      <c r="D35" s="7">
        <v>0.4</v>
      </c>
      <c r="E35" s="7">
        <v>403.06</v>
      </c>
      <c r="F35" s="23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>IF(ISBLANK(D48),0,ROUND((C48/100)*SUM(F34:F43),3))</f>
        <v>1.9350000000000001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163.16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75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76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73</v>
      </c>
      <c r="B35" s="7" t="s">
        <v>61</v>
      </c>
      <c r="C35" s="7">
        <v>0.5</v>
      </c>
      <c r="D35" s="7">
        <v>1</v>
      </c>
      <c r="E35" s="7">
        <v>403.06</v>
      </c>
      <c r="F35" s="23">
        <f t="shared" ref="F35:F44" si="0">C35*D35*E35</f>
        <v>201.53</v>
      </c>
    </row>
    <row r="36" spans="1:6" ht="30" customHeight="1" thickBot="1">
      <c r="A36" s="6" t="s">
        <v>74</v>
      </c>
      <c r="B36" s="7" t="s">
        <v>61</v>
      </c>
      <c r="C36" s="7">
        <v>0.2</v>
      </c>
      <c r="D36" s="7">
        <v>1</v>
      </c>
      <c r="E36" s="7">
        <v>403.06</v>
      </c>
      <c r="F36" s="23">
        <f t="shared" si="0"/>
        <v>80.612000000000009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65</v>
      </c>
      <c r="E49" s="37">
        <f>IF(ISBLANK(D49),0,(C49/100)*SUM(F35:F44))</f>
        <v>3.385704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285.52999999999997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285.52999999999997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8" zoomScaleNormal="100" workbookViewId="0">
      <selection activeCell="A41" sqref="A41:XFD41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105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69" customHeight="1" thickBot="1">
      <c r="A35" s="6" t="s">
        <v>104</v>
      </c>
      <c r="B35" s="7" t="s">
        <v>48</v>
      </c>
      <c r="C35" s="7">
        <v>1</v>
      </c>
      <c r="D35" s="7">
        <v>4</v>
      </c>
      <c r="E35" s="7">
        <v>403.06</v>
      </c>
      <c r="F35" s="23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/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IF(ISBLANK(D47),0,(C47/100)*SUM(F33:F42))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 t="s">
        <v>65</v>
      </c>
      <c r="E49" s="37">
        <f>IF(ISBLANK(D49),0,(C49/100)*SUM(F35:F44))</f>
        <v>19.346879999999999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1631.59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1631.59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7" zoomScaleNormal="100" workbookViewId="0">
      <selection activeCell="A42" sqref="A42:XFD42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106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69" customHeight="1" thickBot="1">
      <c r="A35" s="6" t="s">
        <v>80</v>
      </c>
      <c r="B35" s="7" t="s">
        <v>48</v>
      </c>
      <c r="C35" s="7">
        <v>1</v>
      </c>
      <c r="D35" s="7">
        <v>0.5</v>
      </c>
      <c r="E35" s="7">
        <v>403.06</v>
      </c>
      <c r="F35" s="23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 t="s">
        <v>65</v>
      </c>
      <c r="E49" s="37">
        <f>IF(ISBLANK(D49),0,(C49/100)*SUM(F35:F44))</f>
        <v>2.4183599999999998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203.95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203.95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0" zoomScaleNormal="100" workbookViewId="0">
      <selection activeCell="A41" sqref="A41:XFD41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96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69" customHeight="1" thickBot="1">
      <c r="A35" s="6" t="s">
        <v>108</v>
      </c>
      <c r="B35" s="7" t="s">
        <v>48</v>
      </c>
      <c r="C35" s="7">
        <v>2</v>
      </c>
      <c r="D35" s="7">
        <v>1</v>
      </c>
      <c r="E35" s="7">
        <v>200.04</v>
      </c>
      <c r="F35" s="23">
        <f t="shared" ref="F35:F44" si="0">C35*D35*E35</f>
        <v>400.08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/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IF(ISBLANK(D47),0,(C47/100)*SUM(F33:F42))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(SUM(F35:F44)+SUM(E46:E49)+F65)*C50</f>
        <v>106.976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507.06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87" t="s">
        <v>107</v>
      </c>
      <c r="B56" s="88"/>
      <c r="C56" s="89"/>
      <c r="D56" s="41">
        <v>2</v>
      </c>
      <c r="E56" s="42">
        <v>65</v>
      </c>
      <c r="F56" s="42">
        <f t="shared" ref="F56:F64" si="1">D56*E56</f>
        <v>130</v>
      </c>
    </row>
    <row r="57" spans="1:8" ht="30" customHeight="1" thickBot="1">
      <c r="A57" s="87" t="s">
        <v>86</v>
      </c>
      <c r="B57" s="88"/>
      <c r="C57" s="89"/>
      <c r="D57" s="41">
        <v>12</v>
      </c>
      <c r="E57" s="42">
        <v>0.4</v>
      </c>
      <c r="F57" s="42">
        <f t="shared" si="1"/>
        <v>4.8000000000000007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134.80000000000001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641.86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57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/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/>
      <c r="B35" s="7"/>
      <c r="C35" s="7"/>
      <c r="D35" s="7"/>
      <c r="E35" s="7"/>
      <c r="F35" s="23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58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/>
      <c r="B35" s="7"/>
      <c r="C35" s="7"/>
      <c r="D35" s="7"/>
      <c r="E35" s="7"/>
      <c r="F35" s="23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/>
    </row>
    <row r="57" spans="1:8" ht="30" customHeight="1" thickBot="1">
      <c r="A57" s="87"/>
      <c r="B57" s="88"/>
      <c r="C57" s="89"/>
      <c r="D57" s="41"/>
      <c r="E57" s="42"/>
      <c r="F57" s="42">
        <f t="shared" ref="F57:F64" si="2">D57*E57</f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94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93</v>
      </c>
      <c r="B35" s="7" t="s">
        <v>90</v>
      </c>
      <c r="C35" s="7">
        <v>1</v>
      </c>
      <c r="D35" s="7">
        <v>1</v>
      </c>
      <c r="E35" s="7">
        <v>327.68</v>
      </c>
      <c r="F35" s="23">
        <f t="shared" ref="F35:F44" si="0">C35*D35*E35</f>
        <v>327.68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327.68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327.68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94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114</v>
      </c>
      <c r="B35" s="7"/>
      <c r="C35" s="7"/>
      <c r="D35" s="7"/>
      <c r="E35" s="7"/>
      <c r="F35" s="23">
        <v>465.06900000000002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465.07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87"/>
      <c r="B56" s="88"/>
      <c r="C56" s="89"/>
      <c r="D56" s="41"/>
      <c r="E56" s="42"/>
      <c r="F56" s="42"/>
    </row>
    <row r="57" spans="1:8" ht="30" customHeight="1" thickBot="1">
      <c r="A57" s="87"/>
      <c r="B57" s="88"/>
      <c r="C57" s="89"/>
      <c r="D57" s="41"/>
      <c r="E57" s="42"/>
      <c r="F57" s="42">
        <f t="shared" ref="F57:F64" si="2">D57*E57</f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465.07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116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115</v>
      </c>
      <c r="B35" s="7"/>
      <c r="C35" s="7"/>
      <c r="D35" s="7"/>
      <c r="E35" s="7"/>
      <c r="F35" s="23">
        <v>78.44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78.44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87"/>
      <c r="B56" s="88"/>
      <c r="C56" s="89"/>
      <c r="D56" s="41"/>
      <c r="E56" s="42"/>
      <c r="F56" s="42"/>
    </row>
    <row r="57" spans="1:8" ht="30" customHeight="1" thickBot="1">
      <c r="A57" s="87"/>
      <c r="B57" s="88"/>
      <c r="C57" s="89"/>
      <c r="D57" s="41"/>
      <c r="E57" s="42"/>
      <c r="F57" s="42">
        <f t="shared" ref="F57:F64" si="2">D57*E57</f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78.44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117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101</v>
      </c>
      <c r="B35" s="7" t="s">
        <v>49</v>
      </c>
      <c r="C35" s="7">
        <v>10</v>
      </c>
      <c r="D35" s="7">
        <v>0.5</v>
      </c>
      <c r="E35" s="7">
        <v>200.04</v>
      </c>
      <c r="F35" s="23">
        <f t="shared" ref="F35:F44" si="0">C35*D35*E35</f>
        <v>1000.1999999999999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 t="shared" si="1"/>
        <v>12.0024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(SUM(F35:F44)+SUM(E46:E49)+F65)*C50</f>
        <v>232.44047999999998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1244.6400000000001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87" t="s">
        <v>100</v>
      </c>
      <c r="B56" s="88"/>
      <c r="C56" s="89"/>
      <c r="D56" s="41">
        <v>10</v>
      </c>
      <c r="E56" s="42">
        <v>15</v>
      </c>
      <c r="F56" s="42">
        <f t="shared" ref="F56:F64" si="2">D56*E56</f>
        <v>150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150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1394.64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118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101</v>
      </c>
      <c r="B35" s="7" t="s">
        <v>49</v>
      </c>
      <c r="C35" s="7">
        <v>15</v>
      </c>
      <c r="D35" s="7">
        <v>0.6</v>
      </c>
      <c r="E35" s="7">
        <v>200.04</v>
      </c>
      <c r="F35" s="23">
        <f t="shared" ref="F35:F44" si="0">C35*D35*E35</f>
        <v>1800.36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>IF(ISBLANK(D48),0,ROUND((C48/100)*SUM(F34:F43),2))</f>
        <v>21.6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(SUM(F35:F44)+SUM(E46:E49)+F65)*C50</f>
        <v>409.392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2231.35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87" t="s">
        <v>100</v>
      </c>
      <c r="B56" s="88"/>
      <c r="C56" s="89"/>
      <c r="D56" s="41">
        <v>15</v>
      </c>
      <c r="E56" s="42">
        <v>15</v>
      </c>
      <c r="F56" s="42">
        <f t="shared" ref="F56:F64" si="2">D56*E56</f>
        <v>225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225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2456.35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119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80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 t="s">
        <v>65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2" t="s">
        <v>24</v>
      </c>
      <c r="E55" s="72" t="s">
        <v>25</v>
      </c>
      <c r="F55" s="72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2.25" thickBot="1">
      <c r="A35" s="6" t="s">
        <v>120</v>
      </c>
      <c r="B35" s="7" t="s">
        <v>48</v>
      </c>
      <c r="C35" s="7">
        <v>1</v>
      </c>
      <c r="D35" s="7">
        <v>0.7</v>
      </c>
      <c r="E35" s="7">
        <v>200.04</v>
      </c>
      <c r="F35" s="23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2.25" thickBot="1">
      <c r="A35" s="6" t="s">
        <v>120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200.04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4" t="s">
        <v>24</v>
      </c>
      <c r="E55" s="74" t="s">
        <v>25</v>
      </c>
      <c r="F55" s="74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200.04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124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2.25" thickBot="1">
      <c r="A35" s="6" t="s">
        <v>120</v>
      </c>
      <c r="B35" s="7" t="s">
        <v>48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>IF(ISBLANK(D48),0,(C48/100)*SUM(F34:F43))</f>
        <v>1.20024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101.22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101.22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2.25" thickBot="1">
      <c r="A35" s="6" t="s">
        <v>120</v>
      </c>
      <c r="B35" s="7" t="s">
        <v>48</v>
      </c>
      <c r="C35" s="7">
        <v>1</v>
      </c>
      <c r="D35" s="7">
        <v>0.7</v>
      </c>
      <c r="E35" s="7">
        <v>200.04</v>
      </c>
      <c r="F35" s="23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2.25" thickBot="1">
      <c r="A35" s="6" t="s">
        <v>126</v>
      </c>
      <c r="B35" s="7" t="s">
        <v>48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100.02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100.02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88</v>
      </c>
      <c r="B35" s="7" t="s">
        <v>49</v>
      </c>
      <c r="C35" s="7">
        <v>50</v>
      </c>
      <c r="D35" s="7">
        <v>0.04</v>
      </c>
      <c r="E35" s="7">
        <v>200.04</v>
      </c>
      <c r="F35" s="23">
        <f t="shared" ref="F35:F44" si="0">C35*D35*E35</f>
        <v>400.08</v>
      </c>
    </row>
    <row r="36" spans="1:6" ht="30" customHeight="1" thickBot="1">
      <c r="A36" s="6" t="s">
        <v>89</v>
      </c>
      <c r="B36" s="7" t="s">
        <v>90</v>
      </c>
      <c r="C36" s="7">
        <v>2</v>
      </c>
      <c r="D36" s="7">
        <v>0.8</v>
      </c>
      <c r="E36" s="7">
        <v>200.04</v>
      </c>
      <c r="F36" s="23">
        <f t="shared" si="0"/>
        <v>320.06400000000002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720.14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720.14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128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0.01</v>
      </c>
      <c r="E35" s="7">
        <v>200.04</v>
      </c>
      <c r="F35" s="23">
        <f t="shared" ref="F35:F44" si="0">C35*D35*E35</f>
        <v>260.05200000000002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260.05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260.05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129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ref="F35:F44" si="0">C35*D35*E35</f>
        <v>208.04159999999999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208.04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208.04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ref="F35:F44" si="0">C35*D35*E35</f>
        <v>208.04159999999999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208.04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208.04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130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ref="F35:F44" si="0">C35*D35*E35</f>
        <v>208.04159999999999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208.04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208.04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ref="F35:F44" si="0">C35*D35*E35</f>
        <v>208.04159999999999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208.04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208.04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ref="F35:F44" si="0">C35*D35*E35</f>
        <v>208.04159999999999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208.04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208.04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E35" sqref="E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100</v>
      </c>
      <c r="D35" s="7">
        <v>8.0000000000000002E-3</v>
      </c>
      <c r="E35" s="7">
        <v>200.04</v>
      </c>
      <c r="F35" s="23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134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100</v>
      </c>
      <c r="D35" s="7">
        <v>8.0000000000000002E-3</v>
      </c>
      <c r="E35" s="7">
        <v>200.04</v>
      </c>
      <c r="F35" s="23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100</v>
      </c>
      <c r="D35" s="7">
        <v>8.0000000000000002E-3</v>
      </c>
      <c r="E35" s="7">
        <v>200.04</v>
      </c>
      <c r="F35" s="23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/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>IF(ISBLANK(D47),0,(C47/100)*SUM(F33:F41))</f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/>
      <c r="E48" s="37">
        <f>IF(ISBLANK(D48),0,(C48/100)*SUM(F34:F43))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6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1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1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1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1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1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1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1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1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1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137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50</v>
      </c>
      <c r="D35" s="7">
        <v>0.01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100.02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100.02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88</v>
      </c>
      <c r="B35" s="7" t="s">
        <v>49</v>
      </c>
      <c r="C35" s="7">
        <v>100</v>
      </c>
      <c r="D35" s="7">
        <v>0.04</v>
      </c>
      <c r="E35" s="7">
        <v>200.04</v>
      </c>
      <c r="F35" s="23">
        <f t="shared" ref="F35:F44" si="0">C35*D35*E35</f>
        <v>800.16</v>
      </c>
    </row>
    <row r="36" spans="1:6" ht="30" customHeight="1" thickBot="1">
      <c r="A36" s="6" t="s">
        <v>89</v>
      </c>
      <c r="B36" s="7" t="s">
        <v>90</v>
      </c>
      <c r="C36" s="7">
        <v>4</v>
      </c>
      <c r="D36" s="7">
        <v>0.8</v>
      </c>
      <c r="E36" s="7">
        <v>200.04</v>
      </c>
      <c r="F36" s="23">
        <f t="shared" si="0"/>
        <v>640.12800000000004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1440.29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1440.29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138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34</v>
      </c>
      <c r="D35" s="7">
        <v>0.01</v>
      </c>
      <c r="E35" s="7">
        <v>200.04</v>
      </c>
      <c r="F35" s="23">
        <f t="shared" ref="F35:F44" si="0">C35*D35*E35</f>
        <v>68.013599999999997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68.010000000000005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68.010000000000005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139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140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144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145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146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127</v>
      </c>
      <c r="B35" s="7" t="s">
        <v>78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147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48" thickBot="1">
      <c r="A35" s="6" t="s">
        <v>136</v>
      </c>
      <c r="B35" s="7" t="s">
        <v>48</v>
      </c>
      <c r="C35" s="7">
        <v>1</v>
      </c>
      <c r="D35" s="7">
        <v>0.7</v>
      </c>
      <c r="E35" s="7">
        <v>200.04</v>
      </c>
      <c r="F35" s="23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140.03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97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89</v>
      </c>
      <c r="B35" s="7" t="s">
        <v>48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(SUM(F35:F44)+SUM(E46:E49)+F65)*C50</f>
        <v>33.9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133.91999999999999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 t="s">
        <v>99</v>
      </c>
      <c r="B56" s="88"/>
      <c r="C56" s="89"/>
      <c r="D56" s="41">
        <v>1</v>
      </c>
      <c r="E56" s="42">
        <v>65</v>
      </c>
      <c r="F56" s="42">
        <f t="shared" ref="F56:F64" si="2">D56*E56</f>
        <v>65</v>
      </c>
    </row>
    <row r="57" spans="1:8" ht="30" customHeight="1" thickBot="1">
      <c r="A57" s="87" t="s">
        <v>86</v>
      </c>
      <c r="B57" s="88"/>
      <c r="C57" s="89"/>
      <c r="D57" s="41">
        <v>8</v>
      </c>
      <c r="E57" s="42">
        <v>0.56000000000000005</v>
      </c>
      <c r="F57" s="42">
        <f t="shared" si="2"/>
        <v>4.4800000000000004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69.48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203.39999999999998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E48" sqref="E4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149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148</v>
      </c>
      <c r="B35" s="7" t="s">
        <v>48</v>
      </c>
      <c r="C35" s="7">
        <v>1</v>
      </c>
      <c r="D35" s="7">
        <v>0.6</v>
      </c>
      <c r="E35" s="7">
        <v>403.06</v>
      </c>
      <c r="F35" s="23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65</v>
      </c>
      <c r="E48" s="37">
        <f t="shared" si="1"/>
        <v>2.9020319999999997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244.74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81" t="s">
        <v>24</v>
      </c>
      <c r="E55" s="81" t="s">
        <v>25</v>
      </c>
      <c r="F55" s="81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244.74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151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16.5" thickBot="1">
      <c r="A35" s="6" t="s">
        <v>150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65</v>
      </c>
      <c r="E48" s="37">
        <f t="shared" si="1"/>
        <v>4.8367199999999997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82" t="s">
        <v>24</v>
      </c>
      <c r="E55" s="82" t="s">
        <v>25</v>
      </c>
      <c r="F55" s="82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7.5703125" customWidth="1"/>
    <col min="5" max="5" width="19" customWidth="1"/>
    <col min="6" max="6" width="13.140625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58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121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 ht="24" customHeight="1">
      <c r="A33" s="103" t="s">
        <v>8</v>
      </c>
      <c r="B33" s="105" t="s">
        <v>12</v>
      </c>
      <c r="C33" s="102"/>
      <c r="D33" s="102"/>
      <c r="E33" s="102"/>
    </row>
    <row r="34" spans="1:6" ht="15.75" thickBot="1">
      <c r="A34" s="104"/>
      <c r="B34" s="106"/>
      <c r="C34" s="102"/>
      <c r="D34" s="102"/>
      <c r="E34" s="102"/>
    </row>
    <row r="35" spans="1:6" ht="30" customHeight="1" thickBot="1">
      <c r="A35" s="13" t="s">
        <v>41</v>
      </c>
      <c r="B35" s="25">
        <f>SUM('1:52'!E51)</f>
        <v>23890.832999999999</v>
      </c>
      <c r="C35" s="24"/>
      <c r="D35" s="62"/>
      <c r="E35" s="24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99" t="s">
        <v>42</v>
      </c>
      <c r="B39" s="100"/>
      <c r="C39" s="100"/>
      <c r="D39" s="25">
        <f>SUM('1:52'!F65)</f>
        <v>822.28</v>
      </c>
      <c r="E39" s="26"/>
    </row>
    <row r="40" spans="1:6" ht="15.75">
      <c r="A40" s="16"/>
    </row>
    <row r="41" spans="1:6" ht="16.5" thickBot="1">
      <c r="A41" s="8" t="s">
        <v>37</v>
      </c>
      <c r="B41" s="20"/>
      <c r="C41" s="25">
        <f>B35+D39</f>
        <v>24713.112999999998</v>
      </c>
      <c r="D41" s="20"/>
      <c r="E41" s="20"/>
      <c r="F41" s="20"/>
    </row>
    <row r="42" spans="1:6" ht="15.75">
      <c r="A42" s="16"/>
    </row>
    <row r="43" spans="1:6" ht="60" customHeight="1">
      <c r="A43" s="98" t="s">
        <v>28</v>
      </c>
      <c r="B43" s="98"/>
      <c r="C43" s="98"/>
      <c r="D43" s="98"/>
      <c r="E43" s="98"/>
      <c r="F43" s="98"/>
    </row>
    <row r="44" spans="1:6" ht="15.75">
      <c r="A44" s="21" t="s">
        <v>29</v>
      </c>
    </row>
    <row r="45" spans="1:6" ht="15.75">
      <c r="A45" s="16"/>
    </row>
    <row r="46" spans="1:6" ht="15.75">
      <c r="A46" s="16"/>
    </row>
    <row r="47" spans="1:6" ht="15.75">
      <c r="A47" s="16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6" t="s">
        <v>31</v>
      </c>
      <c r="D51" s="16" t="s">
        <v>32</v>
      </c>
    </row>
    <row r="52" spans="1:5" ht="15.75">
      <c r="A52" s="16" t="s">
        <v>38</v>
      </c>
      <c r="B52" s="16" t="s">
        <v>33</v>
      </c>
      <c r="D52" s="16" t="s">
        <v>38</v>
      </c>
      <c r="E52" s="16"/>
    </row>
    <row r="53" spans="1:5" ht="15.75">
      <c r="A53" s="16"/>
    </row>
    <row r="54" spans="1:5" ht="15.75">
      <c r="A54" s="16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A19" sqref="A1:A1048576"/>
    </sheetView>
  </sheetViews>
  <sheetFormatPr defaultRowHeight="15"/>
  <cols>
    <col min="1" max="1" width="48.5703125" style="54" bestFit="1" customWidth="1"/>
    <col min="2" max="2" width="6.140625" bestFit="1" customWidth="1"/>
    <col min="3" max="3" width="19.5703125" bestFit="1" customWidth="1"/>
  </cols>
  <sheetData>
    <row r="1" spans="1:3">
      <c r="A1" s="54" t="s">
        <v>98</v>
      </c>
      <c r="B1" t="s">
        <v>49</v>
      </c>
      <c r="C1" t="s">
        <v>87</v>
      </c>
    </row>
    <row r="2" spans="1:3">
      <c r="A2" s="54" t="s">
        <v>89</v>
      </c>
      <c r="B2" t="s">
        <v>50</v>
      </c>
      <c r="C2" t="s">
        <v>53</v>
      </c>
    </row>
    <row r="3" spans="1:3">
      <c r="A3" s="54" t="s">
        <v>102</v>
      </c>
      <c r="B3" t="s">
        <v>78</v>
      </c>
      <c r="C3" t="s">
        <v>100</v>
      </c>
    </row>
    <row r="4" spans="1:3" ht="60">
      <c r="A4" s="54" t="s">
        <v>95</v>
      </c>
      <c r="B4" t="s">
        <v>90</v>
      </c>
      <c r="C4" t="s">
        <v>99</v>
      </c>
    </row>
    <row r="5" spans="1:3">
      <c r="A5" s="54" t="s">
        <v>69</v>
      </c>
      <c r="B5" t="s">
        <v>61</v>
      </c>
      <c r="C5" t="s">
        <v>107</v>
      </c>
    </row>
    <row r="6" spans="1:3">
      <c r="A6" s="54" t="s">
        <v>67</v>
      </c>
      <c r="B6" t="s">
        <v>48</v>
      </c>
      <c r="C6" t="s">
        <v>86</v>
      </c>
    </row>
    <row r="7" spans="1:3">
      <c r="A7" s="54" t="s">
        <v>104</v>
      </c>
      <c r="B7" t="s">
        <v>68</v>
      </c>
      <c r="C7" t="s">
        <v>52</v>
      </c>
    </row>
    <row r="8" spans="1:3">
      <c r="A8" s="54" t="s">
        <v>126</v>
      </c>
    </row>
    <row r="9" spans="1:3" ht="30">
      <c r="A9" s="54" t="s">
        <v>115</v>
      </c>
    </row>
    <row r="10" spans="1:3">
      <c r="A10" s="54" t="s">
        <v>114</v>
      </c>
    </row>
    <row r="11" spans="1:3">
      <c r="A11" s="54" t="s">
        <v>150</v>
      </c>
    </row>
    <row r="12" spans="1:3">
      <c r="A12" s="54" t="s">
        <v>59</v>
      </c>
    </row>
    <row r="13" spans="1:3">
      <c r="A13" s="54" t="s">
        <v>73</v>
      </c>
    </row>
    <row r="14" spans="1:3">
      <c r="A14" s="54" t="s">
        <v>148</v>
      </c>
    </row>
    <row r="15" spans="1:3">
      <c r="A15" s="54" t="s">
        <v>71</v>
      </c>
    </row>
    <row r="16" spans="1:3">
      <c r="A16" s="54" t="s">
        <v>60</v>
      </c>
    </row>
    <row r="17" spans="1:1" ht="30">
      <c r="A17" s="54" t="s">
        <v>120</v>
      </c>
    </row>
    <row r="18" spans="1:1">
      <c r="A18" s="54" t="s">
        <v>47</v>
      </c>
    </row>
    <row r="19" spans="1:1">
      <c r="A19" s="54" t="s">
        <v>108</v>
      </c>
    </row>
    <row r="20" spans="1:1">
      <c r="A20" s="54" t="s">
        <v>93</v>
      </c>
    </row>
    <row r="21" spans="1:1" ht="30">
      <c r="A21" s="54" t="s">
        <v>136</v>
      </c>
    </row>
    <row r="22" spans="1:1">
      <c r="A22" s="54" t="s">
        <v>44</v>
      </c>
    </row>
    <row r="23" spans="1:1">
      <c r="A23" s="54" t="s">
        <v>74</v>
      </c>
    </row>
    <row r="24" spans="1:1">
      <c r="A24" s="54" t="s">
        <v>77</v>
      </c>
    </row>
    <row r="25" spans="1:1">
      <c r="A25" s="54" t="s">
        <v>45</v>
      </c>
    </row>
    <row r="26" spans="1:1">
      <c r="A26" s="54" t="s">
        <v>127</v>
      </c>
    </row>
    <row r="27" spans="1:1">
      <c r="A27" s="54" t="s">
        <v>80</v>
      </c>
    </row>
    <row r="28" spans="1:1" ht="30">
      <c r="A28" s="54" t="s">
        <v>62</v>
      </c>
    </row>
    <row r="29" spans="1:1">
      <c r="A29" s="54" t="s">
        <v>46</v>
      </c>
    </row>
    <row r="30" spans="1:1">
      <c r="A30" s="54" t="s">
        <v>88</v>
      </c>
    </row>
    <row r="31" spans="1:1">
      <c r="A31" s="54" t="s">
        <v>101</v>
      </c>
    </row>
    <row r="32" spans="1:1">
      <c r="A32" s="54" t="s">
        <v>82</v>
      </c>
    </row>
    <row r="33" spans="1:1">
      <c r="A33" s="54" t="s">
        <v>84</v>
      </c>
    </row>
  </sheetData>
  <sortState ref="A1:A33">
    <sortCondition ref="A19"/>
  </sortState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49" workbookViewId="0">
      <selection activeCell="K56" sqref="K56"/>
    </sheetView>
  </sheetViews>
  <sheetFormatPr defaultRowHeight="15"/>
  <cols>
    <col min="1" max="1" width="21.85546875" customWidth="1"/>
    <col min="7" max="11" width="13.7109375" customWidth="1"/>
  </cols>
  <sheetData>
    <row r="1" spans="1:11" ht="15" customHeight="1">
      <c r="A1" s="109" t="s">
        <v>8</v>
      </c>
      <c r="B1" s="109" t="s">
        <v>9</v>
      </c>
      <c r="C1" s="109" t="s">
        <v>10</v>
      </c>
      <c r="D1" s="109" t="s">
        <v>40</v>
      </c>
      <c r="E1" s="109" t="s">
        <v>11</v>
      </c>
      <c r="F1" s="107" t="s">
        <v>12</v>
      </c>
      <c r="G1" s="111" t="s">
        <v>109</v>
      </c>
      <c r="H1" s="113" t="s">
        <v>110</v>
      </c>
      <c r="I1" s="113" t="s">
        <v>111</v>
      </c>
      <c r="J1" s="113" t="s">
        <v>112</v>
      </c>
      <c r="K1" s="113" t="s">
        <v>113</v>
      </c>
    </row>
    <row r="2" spans="1:11" ht="48" customHeight="1" thickBot="1">
      <c r="A2" s="110"/>
      <c r="B2" s="110"/>
      <c r="C2" s="110"/>
      <c r="D2" s="110"/>
      <c r="E2" s="110"/>
      <c r="F2" s="108"/>
      <c r="G2" s="112"/>
      <c r="H2" s="114"/>
      <c r="I2" s="114"/>
      <c r="J2" s="114"/>
      <c r="K2" s="114"/>
    </row>
    <row r="3" spans="1:11" ht="32.25" thickBot="1">
      <c r="A3" s="6" t="s">
        <v>77</v>
      </c>
      <c r="B3" s="7" t="s">
        <v>78</v>
      </c>
      <c r="C3" s="7">
        <v>40</v>
      </c>
      <c r="D3" s="7">
        <v>0.2</v>
      </c>
      <c r="E3" s="7">
        <v>403.06</v>
      </c>
      <c r="F3" s="23">
        <f t="shared" ref="F3:F16" si="0">C3*D3*E3</f>
        <v>3224.48</v>
      </c>
      <c r="G3" s="66">
        <f>IF('1'!$E$48=0,'1'!$E$49,'1'!$E$48)</f>
        <v>38.693759999999997</v>
      </c>
      <c r="H3" s="67">
        <f>'1'!$D$50</f>
        <v>0</v>
      </c>
      <c r="I3" s="67">
        <f>'1'!$E$51</f>
        <v>3263.17</v>
      </c>
      <c r="J3" s="67">
        <f>'1'!$F$65</f>
        <v>0</v>
      </c>
      <c r="K3" s="67">
        <f>'1'!$C$67</f>
        <v>3263.17</v>
      </c>
    </row>
    <row r="4" spans="1:11" ht="32.25" thickBot="1">
      <c r="A4" s="6" t="s">
        <v>93</v>
      </c>
      <c r="B4" s="7" t="s">
        <v>90</v>
      </c>
      <c r="C4" s="7">
        <v>1</v>
      </c>
      <c r="D4" s="7">
        <v>1</v>
      </c>
      <c r="E4" s="7">
        <v>327.68</v>
      </c>
      <c r="F4" s="23">
        <f t="shared" si="0"/>
        <v>327.68</v>
      </c>
      <c r="G4" s="66">
        <f>IF('2'!$E$48=0,'2'!$E$49,'2'!$E$48)</f>
        <v>0</v>
      </c>
      <c r="H4" s="67">
        <f>'2'!$D$50</f>
        <v>0</v>
      </c>
      <c r="I4" s="67">
        <f>'2'!$E$51</f>
        <v>327.68</v>
      </c>
      <c r="J4" s="67">
        <f>'2'!$F$65</f>
        <v>0</v>
      </c>
      <c r="K4" s="67">
        <f>'2'!$C$67</f>
        <v>327.68</v>
      </c>
    </row>
    <row r="5" spans="1:11" ht="16.5" thickBot="1">
      <c r="A5" s="6" t="s">
        <v>88</v>
      </c>
      <c r="B5" s="7" t="s">
        <v>49</v>
      </c>
      <c r="C5" s="7">
        <v>50</v>
      </c>
      <c r="D5" s="7">
        <v>0.04</v>
      </c>
      <c r="E5" s="7">
        <v>200.04</v>
      </c>
      <c r="F5" s="23">
        <f t="shared" si="0"/>
        <v>400.08</v>
      </c>
      <c r="G5" s="66">
        <f>IF('3'!$E$48=0,'3'!$E$49,'3'!$E$48)</f>
        <v>0</v>
      </c>
      <c r="H5" s="67">
        <f>'3'!$D$50</f>
        <v>0</v>
      </c>
      <c r="I5" s="67">
        <f>'3'!$E$51</f>
        <v>720.14</v>
      </c>
      <c r="J5" s="67">
        <f>'3'!$F$65</f>
        <v>0</v>
      </c>
      <c r="K5" s="67">
        <f>'3'!$C$67</f>
        <v>720.14</v>
      </c>
    </row>
    <row r="6" spans="1:11" ht="16.5" thickBot="1">
      <c r="A6" s="6" t="s">
        <v>89</v>
      </c>
      <c r="B6" s="7" t="s">
        <v>90</v>
      </c>
      <c r="C6" s="7">
        <v>2</v>
      </c>
      <c r="D6" s="7">
        <v>0.8</v>
      </c>
      <c r="E6" s="7">
        <v>200.04</v>
      </c>
      <c r="F6" s="23">
        <f t="shared" si="0"/>
        <v>320.06400000000002</v>
      </c>
      <c r="G6" s="66"/>
      <c r="H6" s="67"/>
      <c r="I6" s="67"/>
      <c r="J6" s="67"/>
      <c r="K6" s="67"/>
    </row>
    <row r="7" spans="1:11" ht="16.5" thickBot="1">
      <c r="A7" s="6" t="s">
        <v>88</v>
      </c>
      <c r="B7" s="7" t="s">
        <v>49</v>
      </c>
      <c r="C7" s="7">
        <v>100</v>
      </c>
      <c r="D7" s="7">
        <v>0.04</v>
      </c>
      <c r="E7" s="7">
        <v>200.04</v>
      </c>
      <c r="F7" s="23">
        <f t="shared" si="0"/>
        <v>800.16</v>
      </c>
      <c r="G7" s="66">
        <f>IF('4'!$E$48=0,'4'!$E$49,'4'!$E$48)</f>
        <v>0</v>
      </c>
      <c r="H7" s="67">
        <f>'4'!$D$50</f>
        <v>0</v>
      </c>
      <c r="I7" s="67">
        <f>'4'!$E$51</f>
        <v>1440.29</v>
      </c>
      <c r="J7" s="67">
        <f>'4'!$F$65</f>
        <v>0</v>
      </c>
      <c r="K7" s="67">
        <f>'4'!$C$67</f>
        <v>1440.29</v>
      </c>
    </row>
    <row r="8" spans="1:11" ht="16.5" thickBot="1">
      <c r="A8" s="6" t="s">
        <v>89</v>
      </c>
      <c r="B8" s="7" t="s">
        <v>90</v>
      </c>
      <c r="C8" s="7">
        <v>4</v>
      </c>
      <c r="D8" s="7">
        <v>0.8</v>
      </c>
      <c r="E8" s="7">
        <v>200.04</v>
      </c>
      <c r="F8" s="23">
        <f t="shared" si="0"/>
        <v>640.12800000000004</v>
      </c>
      <c r="G8" s="66"/>
      <c r="H8" s="67"/>
      <c r="I8" s="67"/>
      <c r="J8" s="67"/>
      <c r="K8" s="67"/>
    </row>
    <row r="9" spans="1:11" ht="16.5" thickBot="1">
      <c r="A9" s="6" t="s">
        <v>89</v>
      </c>
      <c r="B9" s="7" t="s">
        <v>48</v>
      </c>
      <c r="C9" s="7">
        <v>1</v>
      </c>
      <c r="D9" s="7">
        <v>0.5</v>
      </c>
      <c r="E9" s="7">
        <v>200.04</v>
      </c>
      <c r="F9" s="23">
        <f t="shared" si="0"/>
        <v>100.02</v>
      </c>
      <c r="G9" s="66">
        <f>IF('5'!$E$48=0,'5'!$E$49,'5'!$E$48)</f>
        <v>0</v>
      </c>
      <c r="H9" s="67">
        <f>'5'!$D$50</f>
        <v>33.9</v>
      </c>
      <c r="I9" s="67">
        <f>'5'!$E$51</f>
        <v>133.91999999999999</v>
      </c>
      <c r="J9" s="67">
        <f>'5'!$F$65</f>
        <v>69.48</v>
      </c>
      <c r="K9" s="67">
        <f>'5'!$C$67</f>
        <v>203.39999999999998</v>
      </c>
    </row>
    <row r="10" spans="1:11" ht="48" thickBot="1">
      <c r="A10" s="6" t="s">
        <v>101</v>
      </c>
      <c r="B10" s="7" t="s">
        <v>49</v>
      </c>
      <c r="C10" s="7">
        <v>15</v>
      </c>
      <c r="D10" s="7">
        <v>0.3</v>
      </c>
      <c r="E10" s="7">
        <v>200.04</v>
      </c>
      <c r="F10" s="23">
        <f t="shared" si="0"/>
        <v>900.18</v>
      </c>
      <c r="G10" s="66">
        <f>IF('6'!$E$48=0,'6'!$E$49,'6'!$E$48)</f>
        <v>15.603120000000001</v>
      </c>
      <c r="H10" s="67">
        <f>'6'!$D$50</f>
        <v>308.17</v>
      </c>
      <c r="I10" s="67">
        <f>'6'!$E$51</f>
        <v>1624.0329999999999</v>
      </c>
      <c r="J10" s="67">
        <f>'6'!$F$65</f>
        <v>225</v>
      </c>
      <c r="K10" s="67">
        <f>'6'!$C$67</f>
        <v>1849.0329999999999</v>
      </c>
    </row>
    <row r="11" spans="1:11" ht="32.25" thickBot="1">
      <c r="A11" s="6" t="s">
        <v>102</v>
      </c>
      <c r="B11" s="7" t="s">
        <v>90</v>
      </c>
      <c r="C11" s="7">
        <v>2</v>
      </c>
      <c r="D11" s="7">
        <v>1</v>
      </c>
      <c r="E11" s="7">
        <v>200.04</v>
      </c>
      <c r="F11" s="23">
        <f t="shared" si="0"/>
        <v>400.08</v>
      </c>
      <c r="G11" s="66"/>
      <c r="H11" s="67"/>
      <c r="I11" s="67"/>
      <c r="J11" s="67"/>
      <c r="K11" s="67"/>
    </row>
    <row r="12" spans="1:11" ht="79.5" thickBot="1">
      <c r="A12" s="6" t="s">
        <v>62</v>
      </c>
      <c r="B12" s="7" t="s">
        <v>68</v>
      </c>
      <c r="C12" s="7">
        <v>1</v>
      </c>
      <c r="D12" s="7">
        <v>0.4</v>
      </c>
      <c r="E12" s="7">
        <v>403.06</v>
      </c>
      <c r="F12" s="23">
        <f t="shared" si="0"/>
        <v>161.22400000000002</v>
      </c>
      <c r="G12" s="66">
        <f>IF('7'!$E$48=0,'7'!$E$49,'7'!$E$48)</f>
        <v>1.9346880000000002</v>
      </c>
      <c r="H12" s="67">
        <f>'7'!$D$50</f>
        <v>0</v>
      </c>
      <c r="I12" s="67">
        <f>'7'!$E$51</f>
        <v>163.15</v>
      </c>
      <c r="J12" s="67">
        <f>'7'!$F$65</f>
        <v>0</v>
      </c>
      <c r="K12" s="67">
        <f>'7'!$C$67</f>
        <v>163.15</v>
      </c>
    </row>
    <row r="13" spans="1:11" ht="16.5" thickBot="1">
      <c r="A13" s="6" t="s">
        <v>69</v>
      </c>
      <c r="B13" s="7" t="s">
        <v>48</v>
      </c>
      <c r="C13" s="7">
        <v>1</v>
      </c>
      <c r="D13" s="7">
        <v>0.5</v>
      </c>
      <c r="E13" s="7">
        <v>403.06</v>
      </c>
      <c r="F13" s="23">
        <f t="shared" si="0"/>
        <v>201.53</v>
      </c>
      <c r="G13" s="66">
        <f>IF('8'!$E$48=0,'8'!$E$49,'8'!$E$48)</f>
        <v>2.4183599999999998</v>
      </c>
      <c r="H13" s="67">
        <f>'8'!$D$50</f>
        <v>0</v>
      </c>
      <c r="I13" s="67">
        <f>'8'!$E$51</f>
        <v>203.95</v>
      </c>
      <c r="J13" s="67">
        <f>'8'!$F$65</f>
        <v>0</v>
      </c>
      <c r="K13" s="67">
        <f>'8'!$C$67</f>
        <v>203.95</v>
      </c>
    </row>
    <row r="14" spans="1:11" ht="32.25" thickBot="1">
      <c r="A14" s="6" t="s">
        <v>71</v>
      </c>
      <c r="B14" s="7" t="s">
        <v>48</v>
      </c>
      <c r="C14" s="7">
        <v>1</v>
      </c>
      <c r="D14" s="7">
        <v>1</v>
      </c>
      <c r="E14" s="7">
        <v>403.06</v>
      </c>
      <c r="F14" s="23">
        <f t="shared" si="0"/>
        <v>403.06</v>
      </c>
      <c r="G14" s="66">
        <f>IF('9'!$E$48=0,'9'!$E$49,'9'!$E$48)</f>
        <v>4.8367199999999997</v>
      </c>
      <c r="H14" s="67">
        <f>'9'!$D$50</f>
        <v>0</v>
      </c>
      <c r="I14" s="67">
        <f>'9'!$E$51</f>
        <v>407.9</v>
      </c>
      <c r="J14" s="67">
        <f>'9'!$F$65</f>
        <v>0</v>
      </c>
      <c r="K14" s="67">
        <f>'9'!$C$67</f>
        <v>407.9</v>
      </c>
    </row>
    <row r="15" spans="1:11" ht="63.75" thickBot="1">
      <c r="A15" s="6" t="s">
        <v>82</v>
      </c>
      <c r="B15" s="7" t="s">
        <v>49</v>
      </c>
      <c r="C15" s="7">
        <v>15</v>
      </c>
      <c r="D15" s="7">
        <v>0.1</v>
      </c>
      <c r="E15" s="7">
        <v>200.04</v>
      </c>
      <c r="F15" s="23">
        <f t="shared" si="0"/>
        <v>300.06</v>
      </c>
      <c r="G15" s="66">
        <f>IF('10'!$E$48=0,'10'!$E$49,'10'!$E$48)</f>
        <v>0</v>
      </c>
      <c r="H15" s="67">
        <f>'10'!$D$50</f>
        <v>0</v>
      </c>
      <c r="I15" s="67">
        <f>'10'!$E$51</f>
        <v>300.06</v>
      </c>
      <c r="J15" s="67">
        <f>'10'!$F$65</f>
        <v>0</v>
      </c>
      <c r="K15" s="67">
        <f>'10'!$C$67</f>
        <v>300.06</v>
      </c>
    </row>
    <row r="16" spans="1:11" ht="48" thickBot="1">
      <c r="A16" s="6" t="s">
        <v>84</v>
      </c>
      <c r="B16" s="7" t="s">
        <v>48</v>
      </c>
      <c r="C16" s="7">
        <v>2</v>
      </c>
      <c r="D16" s="7">
        <v>1.5</v>
      </c>
      <c r="E16" s="7">
        <v>200.04</v>
      </c>
      <c r="F16" s="23">
        <f t="shared" si="0"/>
        <v>600.12</v>
      </c>
      <c r="G16" s="66">
        <f>IF('11'!$E$48=0,'11'!$E$49,'11'!$E$48)</f>
        <v>0</v>
      </c>
      <c r="H16" s="67">
        <f>'11'!$D$50</f>
        <v>123.62400000000001</v>
      </c>
      <c r="I16" s="67">
        <f>'11'!$E$51</f>
        <v>723.74</v>
      </c>
      <c r="J16" s="67">
        <f>'11'!$F$65</f>
        <v>18</v>
      </c>
      <c r="K16" s="67">
        <f>'11'!$C$67</f>
        <v>741.74</v>
      </c>
    </row>
    <row r="17" spans="1:11" ht="48" thickBot="1">
      <c r="A17" s="6" t="s">
        <v>44</v>
      </c>
      <c r="B17" s="7" t="s">
        <v>48</v>
      </c>
      <c r="C17" s="7">
        <v>1</v>
      </c>
      <c r="D17" s="7">
        <v>8</v>
      </c>
      <c r="E17" s="7">
        <v>403.06</v>
      </c>
      <c r="F17" s="23">
        <f>C17*D17*E17</f>
        <v>3224.48</v>
      </c>
      <c r="G17" s="66">
        <f>IF('12'!$E$48=0,'12'!$E$49,'12'!$E$48)</f>
        <v>38.693759999999997</v>
      </c>
      <c r="H17" s="67">
        <f>'12'!$D$50</f>
        <v>0</v>
      </c>
      <c r="I17" s="67">
        <f>'12'!$E$51</f>
        <v>3263.17</v>
      </c>
      <c r="J17" s="67">
        <f>'12'!$F$65</f>
        <v>0</v>
      </c>
      <c r="K17" s="67">
        <f>'12'!$C$67</f>
        <v>3263.17</v>
      </c>
    </row>
    <row r="18" spans="1:11" ht="32.25" thickBot="1">
      <c r="A18" s="6" t="s">
        <v>80</v>
      </c>
      <c r="B18" s="7" t="s">
        <v>48</v>
      </c>
      <c r="C18" s="7">
        <v>1</v>
      </c>
      <c r="D18" s="7">
        <v>0.4</v>
      </c>
      <c r="E18" s="7">
        <v>403.06</v>
      </c>
      <c r="F18" s="23">
        <f t="shared" ref="F18:F23" si="1">C18*D18*E18</f>
        <v>161.22400000000002</v>
      </c>
      <c r="G18" s="66">
        <f>IF('13'!$E$48=0,'13'!$E$49,'13'!$E$48)</f>
        <v>1.9350000000000001</v>
      </c>
      <c r="H18" s="67">
        <f>'13'!$D$50</f>
        <v>0</v>
      </c>
      <c r="I18" s="67">
        <f>'13'!$E$51</f>
        <v>163.16</v>
      </c>
      <c r="J18" s="67">
        <f>'13'!$F$65</f>
        <v>0</v>
      </c>
      <c r="K18" s="67">
        <f>'13'!$C$67</f>
        <v>163.16</v>
      </c>
    </row>
    <row r="19" spans="1:11" ht="32.25" thickBot="1">
      <c r="A19" s="6" t="s">
        <v>73</v>
      </c>
      <c r="B19" s="7" t="s">
        <v>61</v>
      </c>
      <c r="C19" s="7">
        <v>0.5</v>
      </c>
      <c r="D19" s="7">
        <v>1</v>
      </c>
      <c r="E19" s="7">
        <v>403.06</v>
      </c>
      <c r="F19" s="23">
        <f t="shared" si="1"/>
        <v>201.53</v>
      </c>
      <c r="G19" s="66">
        <f>IF('14'!$E$48=0,'14'!$E$49,'14'!$E$48)</f>
        <v>3.385704</v>
      </c>
      <c r="H19" s="67">
        <f>'14'!$D$50</f>
        <v>0</v>
      </c>
      <c r="I19" s="67">
        <f>'14'!$E$51</f>
        <v>285.52999999999997</v>
      </c>
      <c r="J19" s="67">
        <f>'14'!$F$65</f>
        <v>0</v>
      </c>
      <c r="K19" s="67">
        <f>'14'!$C$67</f>
        <v>285.52999999999997</v>
      </c>
    </row>
    <row r="20" spans="1:11" ht="32.25" thickBot="1">
      <c r="A20" s="6" t="s">
        <v>74</v>
      </c>
      <c r="B20" s="7" t="s">
        <v>61</v>
      </c>
      <c r="C20" s="7">
        <v>0.2</v>
      </c>
      <c r="D20" s="7">
        <v>1</v>
      </c>
      <c r="E20" s="7">
        <v>403.06</v>
      </c>
      <c r="F20" s="23">
        <f t="shared" si="1"/>
        <v>80.612000000000009</v>
      </c>
      <c r="G20" s="66"/>
      <c r="H20" s="67"/>
      <c r="I20" s="67"/>
      <c r="J20" s="67"/>
      <c r="K20" s="67"/>
    </row>
    <row r="21" spans="1:11" ht="16.5" thickBot="1">
      <c r="A21" s="6" t="s">
        <v>104</v>
      </c>
      <c r="B21" s="7" t="s">
        <v>48</v>
      </c>
      <c r="C21" s="7">
        <v>1</v>
      </c>
      <c r="D21" s="7">
        <v>4</v>
      </c>
      <c r="E21" s="7">
        <v>403.06</v>
      </c>
      <c r="F21" s="23">
        <f t="shared" si="1"/>
        <v>1612.24</v>
      </c>
      <c r="G21" s="66">
        <f>IF('15'!$E$48=0,'15'!$E$49,'15'!$E$48)</f>
        <v>19.346879999999999</v>
      </c>
      <c r="H21" s="67">
        <f>'15'!$D$50</f>
        <v>0</v>
      </c>
      <c r="I21" s="67">
        <f>'15'!$E$51</f>
        <v>1631.59</v>
      </c>
      <c r="J21" s="67">
        <f>'15'!$F$65</f>
        <v>0</v>
      </c>
      <c r="K21" s="67">
        <f>'15'!$C$67</f>
        <v>1631.59</v>
      </c>
    </row>
    <row r="22" spans="1:11" ht="32.25" thickBot="1">
      <c r="A22" s="6" t="s">
        <v>80</v>
      </c>
      <c r="B22" s="7" t="s">
        <v>48</v>
      </c>
      <c r="C22" s="7">
        <v>1</v>
      </c>
      <c r="D22" s="7">
        <v>0.5</v>
      </c>
      <c r="E22" s="7">
        <v>403.06</v>
      </c>
      <c r="F22" s="23">
        <f t="shared" si="1"/>
        <v>201.53</v>
      </c>
      <c r="G22" s="66">
        <f>IF('16'!$E$48=0,'16'!$E$49,'16'!$E$48)</f>
        <v>2.4183599999999998</v>
      </c>
      <c r="H22" s="67">
        <f>'16'!$D$50</f>
        <v>0</v>
      </c>
      <c r="I22" s="67">
        <f>'16'!$E$51</f>
        <v>203.95</v>
      </c>
      <c r="J22" s="67">
        <f>'16'!$F$65</f>
        <v>0</v>
      </c>
      <c r="K22" s="67">
        <f>'16'!$C$67</f>
        <v>203.95</v>
      </c>
    </row>
    <row r="23" spans="1:11" ht="48" thickBot="1">
      <c r="A23" s="6" t="s">
        <v>108</v>
      </c>
      <c r="B23" s="7" t="s">
        <v>48</v>
      </c>
      <c r="C23" s="7">
        <v>2</v>
      </c>
      <c r="D23" s="7">
        <v>1</v>
      </c>
      <c r="E23" s="7">
        <v>200.04</v>
      </c>
      <c r="F23" s="23">
        <f t="shared" si="1"/>
        <v>400.08</v>
      </c>
      <c r="G23" s="66">
        <f>IF('17'!$E$48=0,'17'!$E$49,'17'!$E$48)</f>
        <v>0</v>
      </c>
      <c r="H23" s="67">
        <f>'17'!$D$50</f>
        <v>106.976</v>
      </c>
      <c r="I23" s="67">
        <f>'17'!$E$51</f>
        <v>507.06</v>
      </c>
      <c r="J23" s="67">
        <f>'17'!$F$65</f>
        <v>134.80000000000001</v>
      </c>
      <c r="K23" s="67">
        <f>'17'!$C$67</f>
        <v>641.86</v>
      </c>
    </row>
    <row r="24" spans="1:11" ht="30" customHeight="1" thickBot="1">
      <c r="A24" s="6" t="s">
        <v>114</v>
      </c>
      <c r="B24" s="7"/>
      <c r="C24" s="7"/>
      <c r="D24" s="7"/>
      <c r="E24" s="7"/>
      <c r="F24" s="23">
        <v>465.06900000000002</v>
      </c>
      <c r="G24" s="66">
        <f>IF('20'!$E$48=0,'20'!$E$49,'20'!$E$48)</f>
        <v>0</v>
      </c>
      <c r="H24" s="67">
        <f>'20'!$D$50</f>
        <v>0</v>
      </c>
      <c r="I24" s="67">
        <f>'20'!$E$51</f>
        <v>465.07</v>
      </c>
      <c r="J24" s="67">
        <f>'20'!$F$65</f>
        <v>0</v>
      </c>
      <c r="K24" s="67">
        <f>'20'!$C$67</f>
        <v>465.07</v>
      </c>
    </row>
    <row r="25" spans="1:11" ht="63.75" thickBot="1">
      <c r="A25" s="6" t="s">
        <v>115</v>
      </c>
      <c r="B25" s="7"/>
      <c r="C25" s="7"/>
      <c r="D25" s="7"/>
      <c r="E25" s="7"/>
      <c r="F25" s="23">
        <v>78.44</v>
      </c>
      <c r="G25" s="66">
        <f>IF('21'!$E$48=0,'21'!$E$49,'21'!$E$48)</f>
        <v>0</v>
      </c>
      <c r="H25" s="67">
        <f>'21'!$D$50</f>
        <v>0</v>
      </c>
      <c r="I25" s="67">
        <f>'21'!$E$51</f>
        <v>78.44</v>
      </c>
      <c r="J25" s="67">
        <f>'21'!$F$65</f>
        <v>0</v>
      </c>
      <c r="K25" s="67">
        <f>'21'!$C$67</f>
        <v>78.44</v>
      </c>
    </row>
    <row r="26" spans="1:11" ht="30" customHeight="1" thickBot="1">
      <c r="A26" s="6" t="s">
        <v>101</v>
      </c>
      <c r="B26" s="7" t="s">
        <v>49</v>
      </c>
      <c r="C26" s="7">
        <v>10</v>
      </c>
      <c r="D26" s="7">
        <v>0.5</v>
      </c>
      <c r="E26" s="7">
        <v>200.04</v>
      </c>
      <c r="F26" s="23">
        <f t="shared" ref="F26:F42" si="2">C26*D26*E26</f>
        <v>1000.1999999999999</v>
      </c>
      <c r="G26" s="66">
        <f>IF('22'!$E$48=0,'22'!$E$49,'22'!$E$48)</f>
        <v>12.0024</v>
      </c>
      <c r="H26" s="67">
        <f>'22'!$D$50</f>
        <v>232.44047999999998</v>
      </c>
      <c r="I26" s="67">
        <f>'22'!$E$51</f>
        <v>1244.6400000000001</v>
      </c>
      <c r="J26" s="67">
        <f>'22'!$F$65</f>
        <v>150</v>
      </c>
      <c r="K26" s="67">
        <f>'22'!$C$67</f>
        <v>1394.64</v>
      </c>
    </row>
    <row r="27" spans="1:11" ht="30" customHeight="1" thickBot="1">
      <c r="A27" s="6" t="s">
        <v>101</v>
      </c>
      <c r="B27" s="7" t="s">
        <v>49</v>
      </c>
      <c r="C27" s="7">
        <v>15</v>
      </c>
      <c r="D27" s="7">
        <v>0.6</v>
      </c>
      <c r="E27" s="7">
        <v>200.04</v>
      </c>
      <c r="F27" s="23">
        <f t="shared" si="2"/>
        <v>1800.36</v>
      </c>
      <c r="G27" s="66">
        <f>IF('23'!$E$48=0,'23'!$E$49,'23'!$E$48)</f>
        <v>21.6</v>
      </c>
      <c r="H27" s="67">
        <f>'23'!$D$50</f>
        <v>409.392</v>
      </c>
      <c r="I27" s="67">
        <f>'23'!$E$51</f>
        <v>2231.35</v>
      </c>
      <c r="J27" s="67">
        <f>'23'!$F$65</f>
        <v>225</v>
      </c>
      <c r="K27" s="67">
        <f>'23'!$C$67</f>
        <v>2456.35</v>
      </c>
    </row>
    <row r="28" spans="1:11" ht="32.25" thickBot="1">
      <c r="A28" s="6" t="s">
        <v>80</v>
      </c>
      <c r="B28" s="7" t="s">
        <v>48</v>
      </c>
      <c r="C28" s="7">
        <v>1</v>
      </c>
      <c r="D28" s="7">
        <v>1</v>
      </c>
      <c r="E28" s="7">
        <v>403.06</v>
      </c>
      <c r="F28" s="23">
        <f t="shared" si="2"/>
        <v>403.06</v>
      </c>
      <c r="G28" s="66">
        <f>IF('24'!$E$48=0,'24'!$E$49,'24'!$E$48)</f>
        <v>4.8367199999999997</v>
      </c>
      <c r="H28" s="67">
        <f>'24'!$D$50</f>
        <v>0</v>
      </c>
      <c r="I28" s="67">
        <f>'24'!$E$51</f>
        <v>407.9</v>
      </c>
      <c r="J28" s="67">
        <f>'24'!$F$65</f>
        <v>0</v>
      </c>
      <c r="K28" s="67">
        <f>'24'!$C$67</f>
        <v>407.9</v>
      </c>
    </row>
    <row r="29" spans="1:11" ht="63.75" thickBot="1">
      <c r="A29" s="6" t="s">
        <v>120</v>
      </c>
      <c r="B29" s="7" t="s">
        <v>48</v>
      </c>
      <c r="C29" s="7">
        <v>1</v>
      </c>
      <c r="D29" s="7">
        <v>0.7</v>
      </c>
      <c r="E29" s="7">
        <v>200.04</v>
      </c>
      <c r="F29" s="23">
        <f t="shared" si="2"/>
        <v>140.02799999999999</v>
      </c>
      <c r="G29" s="66">
        <f>IF('25'!$E$48=0,'25'!$E$49,'25'!$E$48)</f>
        <v>0</v>
      </c>
      <c r="H29" s="67">
        <f>'25'!$D$50</f>
        <v>0</v>
      </c>
      <c r="I29" s="67">
        <f>'25'!$E$51</f>
        <v>140.03</v>
      </c>
      <c r="J29" s="67">
        <f>'25'!$F$65</f>
        <v>0</v>
      </c>
      <c r="K29" s="67">
        <f>'25'!$C$67</f>
        <v>140.03</v>
      </c>
    </row>
    <row r="30" spans="1:11" ht="63.75" thickBot="1">
      <c r="A30" s="6" t="s">
        <v>120</v>
      </c>
      <c r="B30" s="7" t="s">
        <v>48</v>
      </c>
      <c r="C30" s="7">
        <v>1</v>
      </c>
      <c r="D30" s="7">
        <v>1</v>
      </c>
      <c r="E30" s="7">
        <v>200.04</v>
      </c>
      <c r="F30" s="23">
        <f t="shared" si="2"/>
        <v>200.04</v>
      </c>
      <c r="G30" s="66">
        <f>IF('26'!$E$48=0,'26'!$E$49,'26'!$E$48)</f>
        <v>0</v>
      </c>
      <c r="H30" s="67">
        <f>'26'!$D$50</f>
        <v>0</v>
      </c>
      <c r="I30" s="67">
        <f>'26'!$E$51</f>
        <v>200.04</v>
      </c>
      <c r="J30" s="67">
        <f>'26'!$F$65</f>
        <v>0</v>
      </c>
      <c r="K30" s="67">
        <f>'26'!$C$67</f>
        <v>200.04</v>
      </c>
    </row>
    <row r="31" spans="1:11" ht="63.75" thickBot="1">
      <c r="A31" s="6" t="s">
        <v>120</v>
      </c>
      <c r="B31" s="7" t="s">
        <v>48</v>
      </c>
      <c r="C31" s="7">
        <v>1</v>
      </c>
      <c r="D31" s="7">
        <v>0.5</v>
      </c>
      <c r="E31" s="7">
        <v>200.04</v>
      </c>
      <c r="F31" s="23">
        <f t="shared" si="2"/>
        <v>100.02</v>
      </c>
      <c r="G31" s="66">
        <f>IF('27'!$E$48=0,'27'!$E$49,'27'!$E$48)</f>
        <v>1.20024</v>
      </c>
      <c r="H31" s="67">
        <f>'27'!$D$50</f>
        <v>0</v>
      </c>
      <c r="I31" s="67">
        <f>'27'!$E$51</f>
        <v>101.22</v>
      </c>
      <c r="J31" s="67">
        <f>'27'!$F$65</f>
        <v>0</v>
      </c>
      <c r="K31" s="67">
        <f>'27'!$C$67</f>
        <v>101.22</v>
      </c>
    </row>
    <row r="32" spans="1:11" ht="63.75" thickBot="1">
      <c r="A32" s="6" t="s">
        <v>120</v>
      </c>
      <c r="B32" s="7" t="s">
        <v>48</v>
      </c>
      <c r="C32" s="7">
        <v>1</v>
      </c>
      <c r="D32" s="7">
        <v>0.7</v>
      </c>
      <c r="E32" s="7">
        <v>200.04</v>
      </c>
      <c r="F32" s="23">
        <f t="shared" si="2"/>
        <v>140.02799999999999</v>
      </c>
      <c r="G32" s="66">
        <f>IF('28'!$E$48=0,'28'!$E$49,'28'!$E$48)</f>
        <v>0</v>
      </c>
      <c r="H32" s="67">
        <f>'28'!$D$50</f>
        <v>0</v>
      </c>
      <c r="I32" s="67">
        <f>'28'!$E$51</f>
        <v>140.03</v>
      </c>
      <c r="J32" s="67">
        <f>'28'!$F$65</f>
        <v>0</v>
      </c>
      <c r="K32" s="67">
        <f>'28'!$C$67</f>
        <v>140.03</v>
      </c>
    </row>
    <row r="33" spans="1:11" ht="63.75" thickBot="1">
      <c r="A33" s="6" t="s">
        <v>126</v>
      </c>
      <c r="B33" s="7" t="s">
        <v>48</v>
      </c>
      <c r="C33" s="7">
        <v>1</v>
      </c>
      <c r="D33" s="7">
        <v>0.5</v>
      </c>
      <c r="E33" s="7">
        <v>200.04</v>
      </c>
      <c r="F33" s="23">
        <f t="shared" si="2"/>
        <v>100.02</v>
      </c>
      <c r="G33" s="66">
        <f>IF('29'!$E$48=0,'29'!$E$49,'29'!$E$48)</f>
        <v>0</v>
      </c>
      <c r="H33" s="67">
        <f>'29'!$D$50</f>
        <v>0</v>
      </c>
      <c r="I33" s="67">
        <f>'29'!$E$51</f>
        <v>100.02</v>
      </c>
      <c r="J33" s="67">
        <f>'29'!$F$65</f>
        <v>0</v>
      </c>
      <c r="K33" s="67">
        <f>'29'!$C$67</f>
        <v>100.02</v>
      </c>
    </row>
    <row r="34" spans="1:11" ht="16.5" thickBot="1">
      <c r="A34" s="6" t="s">
        <v>127</v>
      </c>
      <c r="B34" s="7" t="s">
        <v>78</v>
      </c>
      <c r="C34" s="7">
        <v>130</v>
      </c>
      <c r="D34" s="7">
        <v>0.01</v>
      </c>
      <c r="E34" s="7">
        <v>200.04</v>
      </c>
      <c r="F34" s="23">
        <f t="shared" si="2"/>
        <v>260.05200000000002</v>
      </c>
      <c r="G34" s="66">
        <f>IF('30'!$E$48=0,'30'!$E$49,'30'!$E$48)</f>
        <v>0</v>
      </c>
      <c r="H34" s="67">
        <f>'30'!$D$50</f>
        <v>0</v>
      </c>
      <c r="I34" s="67">
        <f>'30'!$E$51</f>
        <v>260.05</v>
      </c>
      <c r="J34" s="67">
        <f>'30'!$F$65</f>
        <v>0</v>
      </c>
      <c r="K34" s="67">
        <f>'30'!$C$67</f>
        <v>260.05</v>
      </c>
    </row>
    <row r="35" spans="1:11" ht="16.5" thickBot="1">
      <c r="A35" s="6" t="s">
        <v>127</v>
      </c>
      <c r="B35" s="7" t="s">
        <v>78</v>
      </c>
      <c r="C35" s="7">
        <v>130</v>
      </c>
      <c r="D35" s="7">
        <v>8.0000000000000002E-3</v>
      </c>
      <c r="E35" s="7">
        <v>200.04</v>
      </c>
      <c r="F35" s="23">
        <f t="shared" si="2"/>
        <v>208.04159999999999</v>
      </c>
      <c r="G35" s="66">
        <f>IF('31'!$E$48=0,'31'!$E$49,'31'!$E$48)</f>
        <v>0</v>
      </c>
      <c r="H35" s="67">
        <f>'31'!$D$50</f>
        <v>0</v>
      </c>
      <c r="I35" s="67">
        <f>'31'!$E$51</f>
        <v>208.04</v>
      </c>
      <c r="J35" s="67">
        <f>'31'!$F$65</f>
        <v>0</v>
      </c>
      <c r="K35" s="67">
        <f>'31'!$C$67</f>
        <v>208.04</v>
      </c>
    </row>
    <row r="36" spans="1:11" ht="16.5" thickBot="1">
      <c r="A36" s="6" t="s">
        <v>127</v>
      </c>
      <c r="B36" s="7" t="s">
        <v>78</v>
      </c>
      <c r="C36" s="7">
        <v>130</v>
      </c>
      <c r="D36" s="7">
        <v>8.0000000000000002E-3</v>
      </c>
      <c r="E36" s="7">
        <v>200.04</v>
      </c>
      <c r="F36" s="23">
        <f t="shared" si="2"/>
        <v>208.04159999999999</v>
      </c>
      <c r="G36" s="66">
        <f>IF('32'!$E$48=0,'32'!$E$49,'32'!$E$48)</f>
        <v>0</v>
      </c>
      <c r="H36" s="67">
        <f>'32'!$D$50</f>
        <v>0</v>
      </c>
      <c r="I36" s="67">
        <f>'32'!$E$51</f>
        <v>208.04</v>
      </c>
      <c r="J36" s="67">
        <f>'32'!$F$65</f>
        <v>0</v>
      </c>
      <c r="K36" s="67">
        <f>'32'!$C$67</f>
        <v>208.04</v>
      </c>
    </row>
    <row r="37" spans="1:11" ht="16.5" thickBot="1">
      <c r="A37" s="6" t="s">
        <v>127</v>
      </c>
      <c r="B37" s="7" t="s">
        <v>78</v>
      </c>
      <c r="C37" s="7">
        <v>130</v>
      </c>
      <c r="D37" s="7">
        <v>8.0000000000000002E-3</v>
      </c>
      <c r="E37" s="7">
        <v>200.04</v>
      </c>
      <c r="F37" s="23">
        <f t="shared" si="2"/>
        <v>208.04159999999999</v>
      </c>
      <c r="G37" s="66">
        <f>IF('33'!$E$48=0,'33'!$E$49,'33'!$E$48)</f>
        <v>0</v>
      </c>
      <c r="H37" s="67">
        <f>'33'!$D$50</f>
        <v>0</v>
      </c>
      <c r="I37" s="67">
        <f>'33'!$E$51</f>
        <v>208.04</v>
      </c>
      <c r="J37" s="67">
        <f>'33'!$F$65</f>
        <v>0</v>
      </c>
      <c r="K37" s="67">
        <f>'33'!$C$67</f>
        <v>208.04</v>
      </c>
    </row>
    <row r="38" spans="1:11" ht="16.5" thickBot="1">
      <c r="A38" s="6" t="s">
        <v>127</v>
      </c>
      <c r="B38" s="7" t="s">
        <v>78</v>
      </c>
      <c r="C38" s="7">
        <v>130</v>
      </c>
      <c r="D38" s="7">
        <v>8.0000000000000002E-3</v>
      </c>
      <c r="E38" s="7">
        <v>200.04</v>
      </c>
      <c r="F38" s="23">
        <f t="shared" si="2"/>
        <v>208.04159999999999</v>
      </c>
      <c r="G38" s="66">
        <f>IF('34'!$E$48=0,'34'!$E$49,'34'!$E$48)</f>
        <v>0</v>
      </c>
      <c r="H38" s="67">
        <f>'34'!$D$50</f>
        <v>0</v>
      </c>
      <c r="I38" s="67">
        <f>'34'!$E$51</f>
        <v>208.04</v>
      </c>
      <c r="J38" s="67">
        <f>'34'!$F$65</f>
        <v>0</v>
      </c>
      <c r="K38" s="67">
        <f>'34'!$C$67</f>
        <v>208.04</v>
      </c>
    </row>
    <row r="39" spans="1:11" ht="16.5" thickBot="1">
      <c r="A39" s="6" t="s">
        <v>127</v>
      </c>
      <c r="B39" s="7" t="s">
        <v>78</v>
      </c>
      <c r="C39" s="7">
        <v>130</v>
      </c>
      <c r="D39" s="7">
        <v>8.0000000000000002E-3</v>
      </c>
      <c r="E39" s="7">
        <v>200.04</v>
      </c>
      <c r="F39" s="23">
        <f t="shared" si="2"/>
        <v>208.04159999999999</v>
      </c>
      <c r="G39" s="66">
        <f>IF('35'!$E$48=0,'35'!$E$49,'35'!$E$48)</f>
        <v>0</v>
      </c>
      <c r="H39" s="67">
        <f>'35'!$D$50</f>
        <v>0</v>
      </c>
      <c r="I39" s="67">
        <f>'35'!$E$51</f>
        <v>208.04</v>
      </c>
      <c r="J39" s="67">
        <f>'35'!$F$65</f>
        <v>0</v>
      </c>
      <c r="K39" s="67">
        <f>'35'!$C$67</f>
        <v>208.04</v>
      </c>
    </row>
    <row r="40" spans="1:11" ht="16.5" thickBot="1">
      <c r="A40" s="6" t="s">
        <v>127</v>
      </c>
      <c r="B40" s="7" t="s">
        <v>78</v>
      </c>
      <c r="C40" s="7">
        <v>100</v>
      </c>
      <c r="D40" s="7">
        <v>8.0000000000000002E-3</v>
      </c>
      <c r="E40" s="7">
        <v>200.04</v>
      </c>
      <c r="F40" s="23">
        <f t="shared" si="2"/>
        <v>160.03200000000001</v>
      </c>
      <c r="G40" s="66">
        <f>IF('36'!$E$48=0,'36'!$E$49,'36'!$E$48)</f>
        <v>0</v>
      </c>
      <c r="H40" s="67">
        <f>'36'!$D$50</f>
        <v>0</v>
      </c>
      <c r="I40" s="67">
        <f>'36'!$E$51</f>
        <v>160.03</v>
      </c>
      <c r="J40" s="67">
        <f>'36'!$F$65</f>
        <v>0</v>
      </c>
      <c r="K40" s="67">
        <f>'36'!$C$67</f>
        <v>160.03</v>
      </c>
    </row>
    <row r="41" spans="1:11" ht="16.5" thickBot="1">
      <c r="A41" s="6" t="s">
        <v>127</v>
      </c>
      <c r="B41" s="7" t="s">
        <v>78</v>
      </c>
      <c r="C41" s="7">
        <v>100</v>
      </c>
      <c r="D41" s="7">
        <v>8.0000000000000002E-3</v>
      </c>
      <c r="E41" s="7">
        <v>200.04</v>
      </c>
      <c r="F41" s="23">
        <f t="shared" si="2"/>
        <v>160.03200000000001</v>
      </c>
      <c r="G41" s="66">
        <f>IF('37'!$E$48=0,'37'!$E$49,'37'!$E$48)</f>
        <v>0</v>
      </c>
      <c r="H41" s="67">
        <f>'37'!$D$50</f>
        <v>0</v>
      </c>
      <c r="I41" s="67">
        <f>'37'!$E$51</f>
        <v>160.03</v>
      </c>
      <c r="J41" s="67">
        <f>'37'!$F$65</f>
        <v>0</v>
      </c>
      <c r="K41" s="67">
        <f>'37'!$C$67</f>
        <v>160.03</v>
      </c>
    </row>
    <row r="42" spans="1:11" ht="16.5" thickBot="1">
      <c r="A42" s="6" t="s">
        <v>127</v>
      </c>
      <c r="B42" s="7" t="s">
        <v>78</v>
      </c>
      <c r="C42" s="7">
        <v>100</v>
      </c>
      <c r="D42" s="7">
        <v>8.0000000000000002E-3</v>
      </c>
      <c r="E42" s="7">
        <v>200.04</v>
      </c>
      <c r="F42" s="23">
        <f t="shared" si="2"/>
        <v>160.03200000000001</v>
      </c>
      <c r="G42" s="66">
        <f>IF('38'!$E$48=0,'38'!$E$49,'38'!$E$48)</f>
        <v>0</v>
      </c>
      <c r="H42" s="67">
        <f>'38'!$D$50</f>
        <v>0</v>
      </c>
      <c r="I42" s="67">
        <f>'38'!$E$51</f>
        <v>160.03</v>
      </c>
      <c r="J42" s="67">
        <f>'38'!$F$65</f>
        <v>0</v>
      </c>
      <c r="K42" s="67">
        <f>'38'!$C$67</f>
        <v>160.03</v>
      </c>
    </row>
    <row r="43" spans="1:11" ht="16.5" thickBot="1">
      <c r="A43" s="6" t="s">
        <v>127</v>
      </c>
      <c r="B43" s="6" t="s">
        <v>78</v>
      </c>
      <c r="C43" s="6">
        <v>50</v>
      </c>
      <c r="D43" s="6">
        <v>0.01</v>
      </c>
      <c r="E43" s="80">
        <v>200.04</v>
      </c>
      <c r="F43" s="80">
        <v>100.02</v>
      </c>
      <c r="G43" s="80">
        <v>0</v>
      </c>
      <c r="H43" s="80">
        <v>0</v>
      </c>
      <c r="I43" s="80">
        <v>100.02</v>
      </c>
      <c r="J43" s="80">
        <v>0</v>
      </c>
      <c r="K43" s="80">
        <v>100.02</v>
      </c>
    </row>
    <row r="44" spans="1:11" ht="16.5" thickBot="1">
      <c r="A44" s="6" t="s">
        <v>127</v>
      </c>
      <c r="B44" s="6" t="s">
        <v>78</v>
      </c>
      <c r="C44" s="6">
        <v>34</v>
      </c>
      <c r="D44" s="6">
        <v>0.01</v>
      </c>
      <c r="E44" s="80">
        <v>200.04</v>
      </c>
      <c r="F44" s="80">
        <v>68.013599999999997</v>
      </c>
      <c r="G44" s="80">
        <v>0</v>
      </c>
      <c r="H44" s="80">
        <v>0</v>
      </c>
      <c r="I44" s="80">
        <v>68.010000000000005</v>
      </c>
      <c r="J44" s="80">
        <v>0</v>
      </c>
      <c r="K44" s="80">
        <v>68.010000000000005</v>
      </c>
    </row>
    <row r="45" spans="1:11" ht="16.5" thickBot="1">
      <c r="A45" s="6" t="s">
        <v>127</v>
      </c>
      <c r="B45" s="6" t="s">
        <v>78</v>
      </c>
      <c r="C45" s="6">
        <v>53</v>
      </c>
      <c r="D45" s="6">
        <v>8.0000000000000002E-3</v>
      </c>
      <c r="E45" s="80">
        <v>200.04</v>
      </c>
      <c r="F45" s="80">
        <v>84.816959999999995</v>
      </c>
      <c r="G45" s="80">
        <v>0</v>
      </c>
      <c r="H45" s="80">
        <v>0</v>
      </c>
      <c r="I45" s="80">
        <v>84.82</v>
      </c>
      <c r="J45" s="80">
        <v>0</v>
      </c>
      <c r="K45" s="80">
        <v>84.82</v>
      </c>
    </row>
    <row r="46" spans="1:11" ht="16.5" thickBot="1">
      <c r="A46" s="6" t="s">
        <v>127</v>
      </c>
      <c r="B46" s="6" t="s">
        <v>78</v>
      </c>
      <c r="C46" s="6">
        <v>53</v>
      </c>
      <c r="D46" s="6">
        <v>8.0000000000000002E-3</v>
      </c>
      <c r="E46" s="80">
        <v>200.04</v>
      </c>
      <c r="F46" s="80">
        <v>84.816959999999995</v>
      </c>
      <c r="G46" s="80">
        <v>0</v>
      </c>
      <c r="H46" s="80">
        <v>0</v>
      </c>
      <c r="I46" s="80">
        <v>84.82</v>
      </c>
      <c r="J46" s="80">
        <v>0</v>
      </c>
      <c r="K46" s="80">
        <v>84.82</v>
      </c>
    </row>
    <row r="47" spans="1:11" ht="16.5" thickBot="1">
      <c r="A47" s="6" t="s">
        <v>127</v>
      </c>
      <c r="B47" s="6" t="s">
        <v>78</v>
      </c>
      <c r="C47" s="6">
        <v>53</v>
      </c>
      <c r="D47" s="6">
        <v>8.0000000000000002E-3</v>
      </c>
      <c r="E47" s="80">
        <v>200.04</v>
      </c>
      <c r="F47" s="80">
        <v>84.816959999999995</v>
      </c>
      <c r="G47" s="80">
        <v>0</v>
      </c>
      <c r="H47" s="80">
        <v>0</v>
      </c>
      <c r="I47" s="80">
        <v>84.82</v>
      </c>
      <c r="J47" s="80">
        <v>0</v>
      </c>
      <c r="K47" s="80">
        <v>84.82</v>
      </c>
    </row>
    <row r="48" spans="1:11" ht="16.5" thickBot="1">
      <c r="A48" s="6" t="s">
        <v>127</v>
      </c>
      <c r="B48" s="6" t="s">
        <v>78</v>
      </c>
      <c r="C48" s="6">
        <v>53</v>
      </c>
      <c r="D48" s="6">
        <v>8.0000000000000002E-3</v>
      </c>
      <c r="E48" s="80">
        <v>200.04</v>
      </c>
      <c r="F48" s="80">
        <v>84.816959999999995</v>
      </c>
      <c r="G48" s="80">
        <v>0</v>
      </c>
      <c r="H48" s="80">
        <v>0</v>
      </c>
      <c r="I48" s="80">
        <v>84.82</v>
      </c>
      <c r="J48" s="80">
        <v>0</v>
      </c>
      <c r="K48" s="80">
        <v>84.82</v>
      </c>
    </row>
    <row r="49" spans="1:11" ht="16.5" thickBot="1">
      <c r="A49" s="6" t="s">
        <v>127</v>
      </c>
      <c r="B49" s="6" t="s">
        <v>78</v>
      </c>
      <c r="C49" s="6">
        <v>53</v>
      </c>
      <c r="D49" s="6">
        <v>8.0000000000000002E-3</v>
      </c>
      <c r="E49" s="80">
        <v>200.04</v>
      </c>
      <c r="F49" s="80">
        <v>84.816959999999995</v>
      </c>
      <c r="G49" s="80">
        <v>0</v>
      </c>
      <c r="H49" s="80">
        <v>0</v>
      </c>
      <c r="I49" s="80">
        <v>84.82</v>
      </c>
      <c r="J49" s="80">
        <v>0</v>
      </c>
      <c r="K49" s="80">
        <v>84.82</v>
      </c>
    </row>
    <row r="50" spans="1:11" ht="16.5" thickBot="1">
      <c r="A50" s="6" t="s">
        <v>127</v>
      </c>
      <c r="B50" s="6" t="s">
        <v>78</v>
      </c>
      <c r="C50" s="6">
        <v>53</v>
      </c>
      <c r="D50" s="6">
        <v>8.0000000000000002E-3</v>
      </c>
      <c r="E50" s="80">
        <v>200.04</v>
      </c>
      <c r="F50" s="80">
        <v>84.816959999999995</v>
      </c>
      <c r="G50" s="80">
        <v>0</v>
      </c>
      <c r="H50" s="80">
        <v>0</v>
      </c>
      <c r="I50" s="80">
        <v>84.82</v>
      </c>
      <c r="J50" s="80">
        <v>0</v>
      </c>
      <c r="K50" s="80">
        <v>84.82</v>
      </c>
    </row>
    <row r="51" spans="1:11" ht="16.5" thickBot="1">
      <c r="A51" s="6" t="s">
        <v>127</v>
      </c>
      <c r="B51" s="6" t="s">
        <v>78</v>
      </c>
      <c r="C51" s="6">
        <v>53</v>
      </c>
      <c r="D51" s="6">
        <v>8.0000000000000002E-3</v>
      </c>
      <c r="E51" s="80">
        <v>200.04</v>
      </c>
      <c r="F51" s="80">
        <v>84.816959999999995</v>
      </c>
      <c r="G51" s="80">
        <v>0</v>
      </c>
      <c r="H51" s="80">
        <v>0</v>
      </c>
      <c r="I51" s="80">
        <v>84.82</v>
      </c>
      <c r="J51" s="80">
        <v>0</v>
      </c>
      <c r="K51" s="80">
        <v>84.82</v>
      </c>
    </row>
    <row r="52" spans="1:11" ht="16.5" thickBot="1">
      <c r="A52" s="6" t="s">
        <v>127</v>
      </c>
      <c r="B52" s="6" t="s">
        <v>78</v>
      </c>
      <c r="C52" s="6">
        <v>53</v>
      </c>
      <c r="D52" s="6">
        <v>8.0000000000000002E-3</v>
      </c>
      <c r="E52" s="80">
        <v>200.04</v>
      </c>
      <c r="F52" s="80">
        <v>84.816959999999995</v>
      </c>
      <c r="G52" s="80">
        <v>0</v>
      </c>
      <c r="H52" s="80">
        <v>0</v>
      </c>
      <c r="I52" s="80">
        <v>84.82</v>
      </c>
      <c r="J52" s="80">
        <v>0</v>
      </c>
      <c r="K52" s="80">
        <v>84.82</v>
      </c>
    </row>
    <row r="53" spans="1:11" ht="55.5" customHeight="1" thickBot="1">
      <c r="A53" s="6" t="s">
        <v>136</v>
      </c>
      <c r="B53" s="6" t="s">
        <v>48</v>
      </c>
      <c r="C53" s="6">
        <v>1</v>
      </c>
      <c r="D53" s="6">
        <v>0.7</v>
      </c>
      <c r="E53" s="80">
        <v>200.04</v>
      </c>
      <c r="F53" s="80">
        <v>140.02799999999999</v>
      </c>
      <c r="G53" s="80">
        <v>0</v>
      </c>
      <c r="H53" s="80">
        <v>0</v>
      </c>
      <c r="I53" s="80">
        <v>140.03</v>
      </c>
      <c r="J53" s="80">
        <v>0</v>
      </c>
      <c r="K53" s="80">
        <v>140.03</v>
      </c>
    </row>
    <row r="54" spans="1:11" ht="32.25" thickBot="1">
      <c r="A54" s="6" t="s">
        <v>148</v>
      </c>
      <c r="B54" s="7" t="s">
        <v>48</v>
      </c>
      <c r="C54" s="7">
        <v>1</v>
      </c>
      <c r="D54" s="7">
        <v>0.6</v>
      </c>
      <c r="E54" s="7">
        <v>403.06</v>
      </c>
      <c r="F54" s="23">
        <f t="shared" ref="F54:F55" si="3">C54*D54*E54</f>
        <v>241.83599999999998</v>
      </c>
      <c r="G54" s="66">
        <f>IF('51'!$E$48=0,'51'!$E$49,'51'!$E$48)</f>
        <v>2.9020319999999997</v>
      </c>
      <c r="H54" s="67">
        <f>'51'!$D$50</f>
        <v>0</v>
      </c>
      <c r="I54" s="67">
        <f>'51'!$E$51</f>
        <v>244.74</v>
      </c>
      <c r="J54" s="67">
        <f>'51'!$F$65</f>
        <v>0</v>
      </c>
      <c r="K54" s="67">
        <f>'51'!$C$67</f>
        <v>244.74</v>
      </c>
    </row>
    <row r="55" spans="1:11" ht="32.25" thickBot="1">
      <c r="A55" s="6" t="s">
        <v>150</v>
      </c>
      <c r="B55" s="7" t="s">
        <v>48</v>
      </c>
      <c r="C55" s="7">
        <v>1</v>
      </c>
      <c r="D55" s="7">
        <v>1</v>
      </c>
      <c r="E55" s="7">
        <v>403.06</v>
      </c>
      <c r="F55" s="23">
        <f t="shared" si="3"/>
        <v>403.06</v>
      </c>
      <c r="G55" s="66">
        <f>IF('52'!$E$48=0,'52'!$E$49,'52'!$E$48)</f>
        <v>4.8367199999999997</v>
      </c>
      <c r="H55" s="67">
        <f>'52'!$D$50</f>
        <v>0</v>
      </c>
      <c r="I55" s="67">
        <f>'52'!$E$51</f>
        <v>407.9</v>
      </c>
      <c r="J55" s="67">
        <f>'52'!$F$65</f>
        <v>0</v>
      </c>
      <c r="K55" s="67">
        <f>'52'!$C$67</f>
        <v>407.9</v>
      </c>
    </row>
    <row r="56" spans="1:11" ht="16.5" thickBot="1">
      <c r="G56" s="66">
        <f>SUM(G3:G55)</f>
        <v>176.64446399999997</v>
      </c>
      <c r="H56" s="66">
        <f t="shared" ref="H56:K56" si="4">SUM(H3:H55)</f>
        <v>1214.5024800000001</v>
      </c>
      <c r="I56" s="66">
        <f t="shared" si="4"/>
        <v>23890.832999999999</v>
      </c>
      <c r="J56" s="66">
        <f t="shared" si="4"/>
        <v>822.28</v>
      </c>
      <c r="K56" s="66">
        <f t="shared" si="4"/>
        <v>24713.113000000001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B3:B55">
      <formula1>Ед_изм</formula1>
    </dataValidation>
    <dataValidation type="list" allowBlank="1" showInputMessage="1" showErrorMessage="1" sqref="A3:A55">
      <formula1>Наим_работ</formula1>
    </dataValidation>
  </dataValidations>
  <pageMargins left="0.15748031496062992" right="0.19685039370078741" top="0.74803149606299213" bottom="0.27559055118110237" header="0.31496062992125984" footer="0.15748031496062992"/>
  <pageSetup paperSize="9" orientation="landscape" verticalDpi="0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103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101</v>
      </c>
      <c r="B35" s="7" t="s">
        <v>49</v>
      </c>
      <c r="C35" s="7">
        <v>15</v>
      </c>
      <c r="D35" s="7">
        <v>0.3</v>
      </c>
      <c r="E35" s="7">
        <v>200.04</v>
      </c>
      <c r="F35" s="23">
        <f t="shared" ref="F35:F44" si="0">C35*D35*E35</f>
        <v>900.18</v>
      </c>
    </row>
    <row r="36" spans="1:6" ht="30" customHeight="1" thickBot="1">
      <c r="A36" s="6" t="s">
        <v>102</v>
      </c>
      <c r="B36" s="7" t="s">
        <v>90</v>
      </c>
      <c r="C36" s="7">
        <v>2</v>
      </c>
      <c r="D36" s="7">
        <v>1</v>
      </c>
      <c r="E36" s="7">
        <v>200.04</v>
      </c>
      <c r="F36" s="23">
        <f t="shared" si="0"/>
        <v>400.08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 t="shared" si="1"/>
        <v>15.603120000000001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93">
        <f>ROUND((SUM(F35:F44)+SUM(E46:E49)+F65)*C50,2)</f>
        <v>308.17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ROUND(SUM(F35:F44),3)+ROUND(SUM(D46:E50),3)</f>
        <v>1624.0329999999999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87" t="s">
        <v>100</v>
      </c>
      <c r="B56" s="88"/>
      <c r="C56" s="89"/>
      <c r="D56" s="41">
        <v>15</v>
      </c>
      <c r="E56" s="42">
        <v>15</v>
      </c>
      <c r="F56" s="42">
        <f t="shared" ref="F56:F64" si="2">D56*E56</f>
        <v>225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225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1849.0329999999999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66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62</v>
      </c>
      <c r="B35" s="7" t="s">
        <v>68</v>
      </c>
      <c r="C35" s="7">
        <v>1</v>
      </c>
      <c r="D35" s="7">
        <v>0.4</v>
      </c>
      <c r="E35" s="7">
        <v>403.06</v>
      </c>
      <c r="F35" s="23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 t="shared" si="1"/>
        <v>1.9346880000000002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70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69</v>
      </c>
      <c r="B35" s="7" t="s">
        <v>48</v>
      </c>
      <c r="C35" s="7">
        <v>1</v>
      </c>
      <c r="D35" s="7">
        <v>0.5</v>
      </c>
      <c r="E35" s="7">
        <v>403.06</v>
      </c>
      <c r="F35" s="23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 t="shared" si="1"/>
        <v>2.4183599999999998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203.95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203.95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84" t="s">
        <v>3</v>
      </c>
      <c r="B5" s="84"/>
      <c r="C5" s="84"/>
      <c r="D5" s="84"/>
      <c r="E5" s="84"/>
      <c r="F5" s="84"/>
    </row>
    <row r="7" spans="1:6" ht="27">
      <c r="A7" s="84" t="s">
        <v>4</v>
      </c>
      <c r="B7" s="84"/>
      <c r="C7" s="84"/>
      <c r="D7" s="84"/>
      <c r="E7" s="84"/>
      <c r="F7" s="84"/>
    </row>
    <row r="9" spans="1:6" ht="26.25">
      <c r="A9" s="2"/>
    </row>
    <row r="11" spans="1:6" ht="15.75">
      <c r="A11" s="4" t="s">
        <v>5</v>
      </c>
      <c r="B11" s="31"/>
      <c r="C11" s="85" t="s">
        <v>72</v>
      </c>
      <c r="D11" s="85"/>
      <c r="E11" s="85"/>
      <c r="F11" s="85"/>
    </row>
    <row r="13" spans="1:6">
      <c r="A13" s="3"/>
    </row>
    <row r="15" spans="1:6" ht="18.75">
      <c r="A15" s="52" t="s">
        <v>56</v>
      </c>
      <c r="D15" s="52" t="s">
        <v>64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86" t="s">
        <v>36</v>
      </c>
      <c r="B27" s="86"/>
      <c r="C27" s="86"/>
      <c r="D27" s="86"/>
      <c r="E27" s="86"/>
      <c r="F27" s="86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 ht="22.5">
      <c r="A31" s="90" t="s">
        <v>7</v>
      </c>
      <c r="B31" s="90"/>
      <c r="C31" s="90"/>
      <c r="D31" s="90"/>
      <c r="E31" s="90"/>
      <c r="F31" s="90"/>
    </row>
    <row r="32" spans="1:6" ht="16.5" thickBot="1">
      <c r="A32" s="5"/>
    </row>
    <row r="33" spans="1:6">
      <c r="A33" s="91" t="s">
        <v>8</v>
      </c>
      <c r="B33" s="91" t="s">
        <v>9</v>
      </c>
      <c r="C33" s="91" t="s">
        <v>10</v>
      </c>
      <c r="D33" s="91" t="s">
        <v>40</v>
      </c>
      <c r="E33" s="91" t="s">
        <v>11</v>
      </c>
      <c r="F33" s="91" t="s">
        <v>12</v>
      </c>
    </row>
    <row r="34" spans="1:6" ht="29.25" customHeight="1" thickBot="1">
      <c r="A34" s="92"/>
      <c r="B34" s="92"/>
      <c r="C34" s="92"/>
      <c r="D34" s="92"/>
      <c r="E34" s="92"/>
      <c r="F34" s="92"/>
    </row>
    <row r="35" spans="1:6" ht="30" customHeight="1" thickBot="1">
      <c r="A35" s="6" t="s">
        <v>71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6" t="s">
        <v>65</v>
      </c>
      <c r="E48" s="37">
        <f t="shared" si="1"/>
        <v>4.8367199999999997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93">
        <f>(SUM(F35:F44)+SUM(E46:E49)+F65)*C50</f>
        <v>0</v>
      </c>
      <c r="E50" s="94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5" t="s">
        <v>23</v>
      </c>
      <c r="B55" s="96"/>
      <c r="C55" s="97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87"/>
      <c r="B56" s="88"/>
      <c r="C56" s="89"/>
      <c r="D56" s="41"/>
      <c r="E56" s="42"/>
      <c r="F56" s="42">
        <f t="shared" ref="F56:F64" si="2">D56*E56</f>
        <v>0</v>
      </c>
    </row>
    <row r="57" spans="1:8" ht="30" customHeight="1" thickBot="1">
      <c r="A57" s="87"/>
      <c r="B57" s="88"/>
      <c r="C57" s="89"/>
      <c r="D57" s="41"/>
      <c r="E57" s="42"/>
      <c r="F57" s="42">
        <f t="shared" si="2"/>
        <v>0</v>
      </c>
    </row>
    <row r="58" spans="1:8" ht="30" customHeight="1" thickBot="1">
      <c r="A58" s="87"/>
      <c r="B58" s="88"/>
      <c r="C58" s="89"/>
      <c r="D58" s="41"/>
      <c r="E58" s="42"/>
      <c r="F58" s="42">
        <f t="shared" si="2"/>
        <v>0</v>
      </c>
    </row>
    <row r="59" spans="1:8" ht="30" customHeight="1" thickBot="1">
      <c r="A59" s="87"/>
      <c r="B59" s="88"/>
      <c r="C59" s="89"/>
      <c r="D59" s="41"/>
      <c r="E59" s="42"/>
      <c r="F59" s="42">
        <f t="shared" si="2"/>
        <v>0</v>
      </c>
    </row>
    <row r="60" spans="1:8" ht="30" customHeight="1" thickBot="1">
      <c r="A60" s="87"/>
      <c r="B60" s="88"/>
      <c r="C60" s="89"/>
      <c r="D60" s="41"/>
      <c r="E60" s="42"/>
      <c r="F60" s="42">
        <f t="shared" si="2"/>
        <v>0</v>
      </c>
    </row>
    <row r="61" spans="1:8" ht="30" customHeight="1" thickBot="1">
      <c r="A61" s="87"/>
      <c r="B61" s="88"/>
      <c r="C61" s="89"/>
      <c r="D61" s="41"/>
      <c r="E61" s="42"/>
      <c r="F61" s="42">
        <f t="shared" si="2"/>
        <v>0</v>
      </c>
    </row>
    <row r="62" spans="1:8" ht="30" customHeight="1" thickBot="1">
      <c r="A62" s="87"/>
      <c r="B62" s="88"/>
      <c r="C62" s="89"/>
      <c r="D62" s="41"/>
      <c r="E62" s="42"/>
      <c r="F62" s="42">
        <f t="shared" si="2"/>
        <v>0</v>
      </c>
    </row>
    <row r="63" spans="1:8" ht="30" customHeight="1" thickBot="1">
      <c r="A63" s="87"/>
      <c r="B63" s="88"/>
      <c r="C63" s="89"/>
      <c r="D63" s="41"/>
      <c r="E63" s="42"/>
      <c r="F63" s="42">
        <f t="shared" si="2"/>
        <v>0</v>
      </c>
    </row>
    <row r="64" spans="1:8" ht="30" customHeight="1" thickBot="1">
      <c r="A64" s="87"/>
      <c r="B64" s="88"/>
      <c r="C64" s="89"/>
      <c r="D64" s="43"/>
      <c r="E64" s="44"/>
      <c r="F64" s="42">
        <f t="shared" si="2"/>
        <v>0</v>
      </c>
    </row>
    <row r="65" spans="1:6" ht="30" customHeight="1" thickBot="1">
      <c r="A65" s="99" t="s">
        <v>27</v>
      </c>
      <c r="B65" s="100"/>
      <c r="C65" s="101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8" t="s">
        <v>28</v>
      </c>
      <c r="B69" s="98"/>
      <c r="C69" s="98"/>
      <c r="D69" s="98"/>
      <c r="E69" s="98"/>
      <c r="F69" s="98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5</vt:i4>
      </vt:variant>
    </vt:vector>
  </HeadingPairs>
  <TitlesOfParts>
    <vt:vector size="5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2018-12-14T01:30:22Z</cp:lastPrinted>
  <dcterms:created xsi:type="dcterms:W3CDTF">2018-09-26T08:15:46Z</dcterms:created>
  <dcterms:modified xsi:type="dcterms:W3CDTF">2019-01-24T01:34:47Z</dcterms:modified>
</cp:coreProperties>
</file>