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activeTab="10"/>
  </bookViews>
  <sheets>
    <sheet name="8" sheetId="52" r:id="rId1"/>
    <sheet name="9" sheetId="53" r:id="rId2"/>
    <sheet name="15" sheetId="49" r:id="rId3"/>
    <sheet name="17" sheetId="46" r:id="rId4"/>
    <sheet name="20" sheetId="37" r:id="rId5"/>
    <sheet name="25" sheetId="56" r:id="rId6"/>
    <sheet name="27" sheetId="39" r:id="rId7"/>
    <sheet name="28" sheetId="40" r:id="rId8"/>
    <sheet name="2018 год" sheetId="16" r:id="rId9"/>
    <sheet name="Лист2" sheetId="29" r:id="rId10"/>
    <sheet name="Работы" sheetId="58" r:id="rId11"/>
  </sheets>
  <definedNames>
    <definedName name="Ед_изм">Лист2!$B$1:$B$9</definedName>
    <definedName name="Материал">Лист2!$C$1:$C$19</definedName>
    <definedName name="Наим_работ">Лист2!$A$1:$A$28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9" i="58"/>
  <c r="I9"/>
  <c r="J9"/>
  <c r="K9"/>
  <c r="G9"/>
  <c r="K8"/>
  <c r="J8"/>
  <c r="H8"/>
  <c r="I8" s="1"/>
  <c r="G8"/>
  <c r="K7"/>
  <c r="J7"/>
  <c r="H7"/>
  <c r="G7"/>
  <c r="K6"/>
  <c r="J6"/>
  <c r="H6"/>
  <c r="G6"/>
  <c r="K5"/>
  <c r="J5"/>
  <c r="H5"/>
  <c r="G5"/>
  <c r="K4"/>
  <c r="J4"/>
  <c r="H4"/>
  <c r="G4"/>
  <c r="I4"/>
  <c r="I6"/>
  <c r="I7"/>
  <c r="K3"/>
  <c r="J3"/>
  <c r="H3"/>
  <c r="G3"/>
  <c r="I3"/>
  <c r="F8"/>
  <c r="F7"/>
  <c r="F6"/>
  <c r="F5"/>
  <c r="F4"/>
  <c r="F3"/>
  <c r="F64" i="56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53"/>
  <c r="F63"/>
  <c r="F62"/>
  <c r="F61"/>
  <c r="F60"/>
  <c r="F59"/>
  <c r="F58"/>
  <c r="F57"/>
  <c r="F56"/>
  <c r="F65" s="1"/>
  <c r="E49"/>
  <c r="E47"/>
  <c r="E46"/>
  <c r="F43"/>
  <c r="F42"/>
  <c r="F41"/>
  <c r="F40"/>
  <c r="F39"/>
  <c r="F38"/>
  <c r="F37"/>
  <c r="F36"/>
  <c r="F35"/>
  <c r="F64" i="52"/>
  <c r="F63"/>
  <c r="F62"/>
  <c r="F61"/>
  <c r="F60"/>
  <c r="F59"/>
  <c r="F58"/>
  <c r="F57"/>
  <c r="F56"/>
  <c r="F65" s="1"/>
  <c r="E49"/>
  <c r="E47"/>
  <c r="E46"/>
  <c r="F43"/>
  <c r="F42"/>
  <c r="F41"/>
  <c r="F40"/>
  <c r="F39"/>
  <c r="F38"/>
  <c r="F37"/>
  <c r="F36"/>
  <c r="E48" s="1"/>
  <c r="F35"/>
  <c r="F64" i="49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64" i="46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D50" i="37"/>
  <c r="E51"/>
  <c r="F57" i="40"/>
  <c r="F44"/>
  <c r="F35"/>
  <c r="F36"/>
  <c r="F56" i="39"/>
  <c r="F57"/>
  <c r="F35"/>
  <c r="F36"/>
  <c r="F37"/>
  <c r="F35" i="37"/>
  <c r="F36"/>
  <c r="F44"/>
  <c r="F56"/>
  <c r="F57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F64" i="37"/>
  <c r="F63"/>
  <c r="F62"/>
  <c r="F61"/>
  <c r="F60"/>
  <c r="F59"/>
  <c r="F58"/>
  <c r="E48"/>
  <c r="E47"/>
  <c r="E46"/>
  <c r="F43"/>
  <c r="F42"/>
  <c r="F41"/>
  <c r="F40"/>
  <c r="F39"/>
  <c r="F38"/>
  <c r="F37"/>
  <c r="I5" i="58" l="1"/>
  <c r="E49" i="56"/>
  <c r="E48" i="53"/>
  <c r="D50" s="1"/>
  <c r="D50" i="52"/>
  <c r="E51" s="1"/>
  <c r="C67" s="1"/>
  <c r="D39" i="16"/>
  <c r="E48" i="49"/>
  <c r="E49" i="46"/>
  <c r="D50" s="1"/>
  <c r="E51" s="1"/>
  <c r="C67" s="1"/>
  <c r="F65" i="37"/>
  <c r="E49" i="40"/>
  <c r="D50" s="1"/>
  <c r="E49" i="39"/>
  <c r="D50" s="1"/>
  <c r="E49" i="37"/>
  <c r="E51" i="56" l="1"/>
  <c r="C67" s="1"/>
  <c r="D50"/>
  <c r="E51" i="53"/>
  <c r="C67" s="1"/>
  <c r="D50" i="49"/>
  <c r="E51" s="1"/>
  <c r="C67" s="1"/>
  <c r="E51" i="40"/>
  <c r="C67" s="1"/>
  <c r="E51" i="39"/>
  <c r="C67" s="1"/>
  <c r="C67" i="37"/>
  <c r="B35" i="16" l="1"/>
  <c r="C41" s="1"/>
</calcChain>
</file>

<file path=xl/sharedStrings.xml><?xml version="1.0" encoding="utf-8"?>
<sst xmlns="http://schemas.openxmlformats.org/spreadsheetml/2006/main" count="531" uniqueCount="118">
  <si>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</si>
  <si>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</si>
  <si>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</si>
  <si>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</si>
  <si>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</si>
  <si>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</si>
  <si>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</si>
  <si>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</si>
  <si>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</si>
  <si>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</si>
  <si>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</si>
  <si>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</si>
  <si>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</si>
  <si>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</si>
  <si>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</si>
  <si>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</si>
  <si>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</si>
  <si>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</si>
  <si>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</si>
  <si>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</si>
  <si>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</si>
  <si>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</si>
  <si>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</si>
  <si>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</si>
  <si>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</si>
  <si>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</si>
  <si>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</si>
  <si>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</si>
  <si>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</si>
  <si>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</si>
  <si>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</si>
  <si>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</si>
  <si>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</si>
  <si>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</si>
  <si>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</si>
  <si>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</si>
  <si>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</si>
  <si>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</si>
  <si>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</si>
  <si>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</si>
  <si>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</si>
  <si>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</si>
  <si>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</si>
  <si>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</si>
  <si>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</si>
  <si>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</si>
  <si>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</si>
  <si>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</si>
  <si>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</si>
  <si>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</si>
  <si>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</si>
  <si>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</si>
  <si>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</si>
  <si>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</si>
  <si>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</si>
  <si>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</si>
  <si>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</si>
  <si>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t>Молодежная д 3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</si>
  <si>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</si>
  <si>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</si>
  <si>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</si>
  <si>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</si>
  <si>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</si>
  <si>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</si>
  <si>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Осмотр унитаза</t>
  </si>
  <si>
    <t>R</t>
  </si>
  <si>
    <t>Закрытие ГВС</t>
  </si>
  <si>
    <t>Советская д 4</t>
  </si>
  <si>
    <t>Открытие ГВС после испытаний</t>
  </si>
  <si>
    <t>Закрытие ЦО</t>
  </si>
  <si>
    <t>элев</t>
  </si>
  <si>
    <t>Уборка подвального помещения</t>
  </si>
  <si>
    <t>Осмотр квартиры</t>
  </si>
  <si>
    <t>кварт</t>
  </si>
  <si>
    <t>мешок черный</t>
  </si>
  <si>
    <t>мешок зеленый</t>
  </si>
  <si>
    <t>Замена канализации в подвале</t>
  </si>
  <si>
    <t>Прочистка канализации</t>
  </si>
  <si>
    <t>пог.м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</si>
  <si>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_24__</t>
    </r>
    <r>
      <rPr>
        <sz val="12"/>
        <color theme="1"/>
        <rFont val="Times New Roman"/>
        <family val="1"/>
        <charset val="204"/>
      </rPr>
      <t>»      сентябрь 2018г.</t>
    </r>
  </si>
  <si>
    <t>труба Д 100L2</t>
  </si>
  <si>
    <t>тройник Д110</t>
  </si>
  <si>
    <t>отвод Д 110х90</t>
  </si>
  <si>
    <t>переход с чугуна на пластик 110</t>
  </si>
  <si>
    <t>манжет 73х50</t>
  </si>
  <si>
    <t>Осмотр подвала</t>
  </si>
  <si>
    <t>Описание материалов на замену канализации</t>
  </si>
  <si>
    <t>Установка замка</t>
  </si>
  <si>
    <t>Осмотр ТЦ совместно с теплосетями</t>
  </si>
  <si>
    <t>подвал</t>
  </si>
  <si>
    <t xml:space="preserve">      « 20  »      июнь 2018г.</t>
  </si>
  <si>
    <t>Установка информационной доски в подъезде</t>
  </si>
  <si>
    <t>саморез</t>
  </si>
  <si>
    <t>дюбель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</si>
  <si>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_23__</t>
    </r>
    <r>
      <rPr>
        <sz val="12"/>
        <color theme="1"/>
        <rFont val="Times New Roman"/>
        <family val="1"/>
        <charset val="204"/>
      </rPr>
      <t>»      май 2018г.</t>
    </r>
  </si>
  <si>
    <t>Регулировка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</si>
  <si>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__09__</t>
    </r>
    <r>
      <rPr>
        <sz val="12"/>
        <color theme="1"/>
        <rFont val="Times New Roman"/>
        <family val="1"/>
        <charset val="204"/>
      </rPr>
      <t>»      апрель 2018г.</t>
    </r>
  </si>
  <si>
    <t>Советская д 4 подвал</t>
  </si>
  <si>
    <t>Прочистка подвальной канализации</t>
  </si>
  <si>
    <t>Запуск отопления</t>
  </si>
  <si>
    <t>Ремонт стояка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</si>
  <si>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__04__</t>
    </r>
    <r>
      <rPr>
        <sz val="12"/>
        <color theme="1"/>
        <rFont val="Times New Roman"/>
        <family val="1"/>
        <charset val="204"/>
      </rPr>
      <t>»      апрель 2018г.</t>
    </r>
  </si>
  <si>
    <t>труба м/пл 20</t>
  </si>
  <si>
    <t>тройник 20х20х20</t>
  </si>
  <si>
    <t>фиттинг 1/2</t>
  </si>
  <si>
    <t>фиттинг 3/4</t>
  </si>
  <si>
    <t>муфта перехода п/пр 25/20</t>
  </si>
  <si>
    <t>Ремонт дверей, установка пружин</t>
  </si>
  <si>
    <t>пружина</t>
  </si>
  <si>
    <t>замок</t>
  </si>
  <si>
    <t>Навеска замков на чердачные люки и подвал</t>
  </si>
  <si>
    <t>Установка шпингалетов на слуховые окна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</si>
  <si>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_18_</t>
    </r>
    <r>
      <rPr>
        <sz val="12"/>
        <color theme="1"/>
        <rFont val="Times New Roman"/>
        <family val="1"/>
        <charset val="204"/>
      </rPr>
      <t>»      октябрь 2018г.</t>
    </r>
  </si>
  <si>
    <t>Коэффициенты</t>
  </si>
  <si>
    <t>накладные расходы 20%</t>
  </si>
  <si>
    <t>ИТОГО трудозатрат</t>
  </si>
  <si>
    <t>Материалы</t>
  </si>
  <si>
    <t>Всего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</si>
</sst>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5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3" t="s">
        <v>3</v>
      </c>
      <c r="B5" s="63"/>
      <c r="C5" s="63"/>
      <c r="D5" s="63"/>
      <c r="E5" s="63"/>
      <c r="F5" s="63"/>
    </row>
    <row r="7" spans="1:6" ht="27">
      <c r="A7" s="63" t="s">
        <v>4</v>
      </c>
      <c r="B7" s="63"/>
      <c r="C7" s="63"/>
      <c r="D7" s="63"/>
      <c r="E7" s="63"/>
      <c r="F7" s="63"/>
    </row>
    <row r="9" spans="1:6" ht="26.25">
      <c r="A9" s="2"/>
    </row>
    <row r="11" spans="1:6" ht="15.75">
      <c r="A11" s="4" t="s">
        <v>5</v>
      </c>
      <c r="B11" s="30"/>
      <c r="C11" s="64" t="s">
        <v>96</v>
      </c>
      <c r="D11" s="64"/>
      <c r="E11" s="64"/>
      <c r="F11" s="64"/>
    </row>
    <row r="13" spans="1:6">
      <c r="A13" s="3"/>
    </row>
    <row r="15" spans="1:6" ht="18.75">
      <c r="A15" s="51" t="s">
        <v>56</v>
      </c>
      <c r="D15" s="51" t="s">
        <v>97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5" t="s">
        <v>36</v>
      </c>
      <c r="B27" s="65"/>
      <c r="C27" s="65"/>
      <c r="D27" s="65"/>
      <c r="E27" s="65"/>
      <c r="F27" s="65"/>
    </row>
    <row r="29" spans="1:6">
      <c r="A29" s="62"/>
      <c r="B29" s="62"/>
      <c r="C29" s="62"/>
      <c r="D29" s="62"/>
      <c r="E29" s="62"/>
      <c r="F29" s="62"/>
    </row>
    <row r="30" spans="1:6">
      <c r="A30" s="62"/>
      <c r="B30" s="62"/>
      <c r="C30" s="62"/>
      <c r="D30" s="62"/>
      <c r="E30" s="62"/>
      <c r="F30" s="62"/>
    </row>
    <row r="31" spans="1:6" ht="22.5">
      <c r="A31" s="69" t="s">
        <v>7</v>
      </c>
      <c r="B31" s="69"/>
      <c r="C31" s="69"/>
      <c r="D31" s="69"/>
      <c r="E31" s="69"/>
      <c r="F31" s="69"/>
    </row>
    <row r="32" spans="1:6" ht="16.5" thickBot="1">
      <c r="A32" s="5"/>
    </row>
    <row r="33" spans="1:6">
      <c r="A33" s="70" t="s">
        <v>8</v>
      </c>
      <c r="B33" s="70" t="s">
        <v>9</v>
      </c>
      <c r="C33" s="70" t="s">
        <v>10</v>
      </c>
      <c r="D33" s="70" t="s">
        <v>40</v>
      </c>
      <c r="E33" s="70" t="s">
        <v>11</v>
      </c>
      <c r="F33" s="70" t="s">
        <v>12</v>
      </c>
    </row>
    <row r="34" spans="1:6" ht="29.25" customHeight="1" thickBot="1">
      <c r="A34" s="71"/>
      <c r="B34" s="71"/>
      <c r="C34" s="71"/>
      <c r="D34" s="71"/>
      <c r="E34" s="71"/>
      <c r="F34" s="71"/>
    </row>
    <row r="35" spans="1:6" ht="30" customHeight="1" thickBot="1">
      <c r="A35" s="6" t="s">
        <v>77</v>
      </c>
      <c r="B35" s="7" t="s">
        <v>78</v>
      </c>
      <c r="C35" s="7">
        <v>50</v>
      </c>
      <c r="D35" s="7">
        <v>0.2</v>
      </c>
      <c r="E35" s="7">
        <v>403.06</v>
      </c>
      <c r="F35" s="22">
        <f t="shared" ref="F35:F43" si="0">C35*D35*E35</f>
        <v>4030.6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7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65</v>
      </c>
      <c r="E48" s="36">
        <f>IF(ISBLANK(D48),0,ROUND((C48/100)*SUM(F34:F43),3))</f>
        <v>48.366999999999997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IF(ISBLANK(D49),0,ROUND((C49/100)*SUM(F35:F44),3))</f>
        <v>0</v>
      </c>
    </row>
    <row r="50" spans="1:8" ht="30" customHeight="1" thickBot="1">
      <c r="A50" s="21" t="s">
        <v>51</v>
      </c>
      <c r="B50" s="21"/>
      <c r="C50" s="37">
        <v>0</v>
      </c>
      <c r="D50" s="72">
        <f>(SUM(F35:F44)+SUM(E46:E49)+F65)*C50</f>
        <v>0</v>
      </c>
      <c r="E50" s="7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4078.97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4" t="s">
        <v>23</v>
      </c>
      <c r="B55" s="75"/>
      <c r="C55" s="76"/>
      <c r="D55" s="57" t="s">
        <v>24</v>
      </c>
      <c r="E55" s="57" t="s">
        <v>25</v>
      </c>
      <c r="F55" s="57" t="s">
        <v>26</v>
      </c>
    </row>
    <row r="56" spans="1:8" ht="30" customHeight="1" thickBot="1">
      <c r="A56" s="66"/>
      <c r="B56" s="67"/>
      <c r="C56" s="68"/>
      <c r="D56" s="40"/>
      <c r="E56" s="41"/>
      <c r="F56" s="41">
        <f t="shared" ref="F56:F64" si="2">D56*E56</f>
        <v>0</v>
      </c>
    </row>
    <row r="57" spans="1:8" ht="30" customHeight="1" thickBot="1">
      <c r="A57" s="66"/>
      <c r="B57" s="67"/>
      <c r="C57" s="68"/>
      <c r="D57" s="40"/>
      <c r="E57" s="41"/>
      <c r="F57" s="41">
        <f t="shared" si="2"/>
        <v>0</v>
      </c>
    </row>
    <row r="58" spans="1:8" ht="30" customHeight="1" thickBot="1">
      <c r="A58" s="66"/>
      <c r="B58" s="67"/>
      <c r="C58" s="68"/>
      <c r="D58" s="40"/>
      <c r="E58" s="41"/>
      <c r="F58" s="41">
        <f t="shared" si="2"/>
        <v>0</v>
      </c>
    </row>
    <row r="59" spans="1:8" ht="30" customHeight="1" thickBot="1">
      <c r="A59" s="66"/>
      <c r="B59" s="67"/>
      <c r="C59" s="68"/>
      <c r="D59" s="40"/>
      <c r="E59" s="41"/>
      <c r="F59" s="41">
        <f t="shared" si="2"/>
        <v>0</v>
      </c>
    </row>
    <row r="60" spans="1:8" ht="30" customHeight="1" thickBot="1">
      <c r="A60" s="66"/>
      <c r="B60" s="67"/>
      <c r="C60" s="68"/>
      <c r="D60" s="40"/>
      <c r="E60" s="41"/>
      <c r="F60" s="41">
        <f t="shared" si="2"/>
        <v>0</v>
      </c>
    </row>
    <row r="61" spans="1:8" ht="30" customHeight="1" thickBot="1">
      <c r="A61" s="66"/>
      <c r="B61" s="67"/>
      <c r="C61" s="68"/>
      <c r="D61" s="40"/>
      <c r="E61" s="41"/>
      <c r="F61" s="41">
        <f t="shared" si="2"/>
        <v>0</v>
      </c>
    </row>
    <row r="62" spans="1:8" ht="30" customHeight="1" thickBot="1">
      <c r="A62" s="66"/>
      <c r="B62" s="67"/>
      <c r="C62" s="68"/>
      <c r="D62" s="40"/>
      <c r="E62" s="41"/>
      <c r="F62" s="41">
        <f t="shared" si="2"/>
        <v>0</v>
      </c>
    </row>
    <row r="63" spans="1:8" ht="30" customHeight="1" thickBot="1">
      <c r="A63" s="66"/>
      <c r="B63" s="67"/>
      <c r="C63" s="68"/>
      <c r="D63" s="40"/>
      <c r="E63" s="41"/>
      <c r="F63" s="41">
        <f t="shared" si="2"/>
        <v>0</v>
      </c>
    </row>
    <row r="64" spans="1:8" ht="30" customHeight="1" thickBot="1">
      <c r="A64" s="66"/>
      <c r="B64" s="67"/>
      <c r="C64" s="68"/>
      <c r="D64" s="42"/>
      <c r="E64" s="43"/>
      <c r="F64" s="41">
        <f t="shared" si="2"/>
        <v>0</v>
      </c>
    </row>
    <row r="65" spans="1:6" ht="30" customHeight="1" thickBot="1">
      <c r="A65" s="78" t="s">
        <v>27</v>
      </c>
      <c r="B65" s="79"/>
      <c r="C65" s="8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4078.97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C16" sqref="C1:C1048576"/>
    </sheetView>
  </sheetViews>
  <sheetFormatPr defaultRowHeight="15"/>
  <cols>
    <col min="1" max="1" width="48.5703125" style="53" bestFit="1" customWidth="1"/>
    <col min="2" max="2" width="6.140625" bestFit="1" customWidth="1"/>
    <col min="3" max="3" width="19.5703125" bestFit="1" customWidth="1"/>
  </cols>
  <sheetData>
    <row r="1" spans="1:3">
      <c r="A1" s="53" t="s">
        <v>66</v>
      </c>
      <c r="B1" t="s">
        <v>49</v>
      </c>
      <c r="C1" t="s">
        <v>93</v>
      </c>
    </row>
    <row r="2" spans="1:3">
      <c r="A2" s="53" t="s">
        <v>69</v>
      </c>
      <c r="B2" t="s">
        <v>73</v>
      </c>
      <c r="C2" t="s">
        <v>109</v>
      </c>
    </row>
    <row r="3" spans="1:3">
      <c r="A3" s="53" t="s">
        <v>76</v>
      </c>
      <c r="B3" t="s">
        <v>50</v>
      </c>
      <c r="C3" t="s">
        <v>53</v>
      </c>
    </row>
    <row r="4" spans="1:3">
      <c r="A4" s="53" t="s">
        <v>99</v>
      </c>
      <c r="B4" t="s">
        <v>78</v>
      </c>
      <c r="C4" t="s">
        <v>84</v>
      </c>
    </row>
    <row r="5" spans="1:3">
      <c r="A5" s="53" t="s">
        <v>110</v>
      </c>
      <c r="B5" t="s">
        <v>89</v>
      </c>
      <c r="C5" t="s">
        <v>75</v>
      </c>
    </row>
    <row r="6" spans="1:3">
      <c r="A6" s="53" t="s">
        <v>86</v>
      </c>
      <c r="B6" t="s">
        <v>62</v>
      </c>
      <c r="C6" t="s">
        <v>74</v>
      </c>
    </row>
    <row r="7" spans="1:3">
      <c r="A7" s="53" t="s">
        <v>72</v>
      </c>
      <c r="B7" t="s">
        <v>48</v>
      </c>
      <c r="C7" t="s">
        <v>106</v>
      </c>
    </row>
    <row r="8" spans="1:3">
      <c r="A8" s="53" t="s">
        <v>85</v>
      </c>
      <c r="B8" t="s">
        <v>70</v>
      </c>
      <c r="C8" t="s">
        <v>82</v>
      </c>
    </row>
    <row r="9" spans="1:3">
      <c r="A9" s="53" t="s">
        <v>60</v>
      </c>
      <c r="C9" t="s">
        <v>83</v>
      </c>
    </row>
    <row r="10" spans="1:3">
      <c r="A10" s="53" t="s">
        <v>88</v>
      </c>
      <c r="C10" t="s">
        <v>108</v>
      </c>
    </row>
    <row r="11" spans="1:3">
      <c r="A11" s="53" t="s">
        <v>64</v>
      </c>
      <c r="C11" t="s">
        <v>92</v>
      </c>
    </row>
    <row r="12" spans="1:3">
      <c r="A12" s="53" t="s">
        <v>68</v>
      </c>
      <c r="C12" t="s">
        <v>103</v>
      </c>
    </row>
    <row r="13" spans="1:3">
      <c r="A13" s="53" t="s">
        <v>61</v>
      </c>
      <c r="C13" t="s">
        <v>81</v>
      </c>
    </row>
    <row r="14" spans="1:3">
      <c r="A14" s="53" t="s">
        <v>47</v>
      </c>
      <c r="C14" t="s">
        <v>80</v>
      </c>
    </row>
    <row r="15" spans="1:3">
      <c r="A15" s="53" t="s">
        <v>44</v>
      </c>
      <c r="C15" t="s">
        <v>102</v>
      </c>
    </row>
    <row r="16" spans="1:3">
      <c r="A16" s="53" t="s">
        <v>77</v>
      </c>
      <c r="C16" t="s">
        <v>52</v>
      </c>
    </row>
    <row r="17" spans="1:3">
      <c r="A17" s="53" t="s">
        <v>98</v>
      </c>
      <c r="C17" t="s">
        <v>104</v>
      </c>
    </row>
    <row r="18" spans="1:3">
      <c r="A18" s="53" t="s">
        <v>95</v>
      </c>
      <c r="C18" t="s">
        <v>105</v>
      </c>
    </row>
    <row r="19" spans="1:3">
      <c r="A19" s="53" t="s">
        <v>107</v>
      </c>
    </row>
    <row r="20" spans="1:3">
      <c r="A20" s="53" t="s">
        <v>45</v>
      </c>
    </row>
    <row r="21" spans="1:3">
      <c r="A21" s="53" t="s">
        <v>100</v>
      </c>
    </row>
    <row r="22" spans="1:3" ht="30">
      <c r="A22" s="53" t="s">
        <v>63</v>
      </c>
    </row>
    <row r="23" spans="1:3">
      <c r="A23" s="53" t="s">
        <v>46</v>
      </c>
    </row>
    <row r="24" spans="1:3">
      <c r="A24" s="53" t="s">
        <v>71</v>
      </c>
    </row>
    <row r="25" spans="1:3">
      <c r="A25" s="53" t="s">
        <v>87</v>
      </c>
    </row>
    <row r="26" spans="1:3">
      <c r="A26" s="53" t="s">
        <v>91</v>
      </c>
    </row>
    <row r="27" spans="1:3">
      <c r="A27" s="53" t="s">
        <v>111</v>
      </c>
    </row>
  </sheetData>
  <sortState ref="C1:C27">
    <sortCondition ref="C16"/>
  </sortState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Normal="100" workbookViewId="0">
      <selection activeCell="G9" sqref="G9:K9"/>
    </sheetView>
  </sheetViews>
  <sheetFormatPr defaultRowHeight="15"/>
  <cols>
    <col min="1" max="1" width="29" customWidth="1"/>
    <col min="3" max="5" width="9.28515625" bestFit="1" customWidth="1"/>
    <col min="6" max="6" width="9.42578125" bestFit="1" customWidth="1"/>
    <col min="7" max="7" width="16.85546875" bestFit="1" customWidth="1"/>
    <col min="8" max="8" width="12.85546875" customWidth="1"/>
    <col min="9" max="9" width="12.7109375" customWidth="1"/>
    <col min="10" max="10" width="12.85546875" bestFit="1" customWidth="1"/>
    <col min="11" max="11" width="16.5703125" customWidth="1"/>
  </cols>
  <sheetData>
    <row r="1" spans="1:11" ht="15" customHeight="1">
      <c r="A1" s="88" t="s">
        <v>8</v>
      </c>
      <c r="B1" s="88" t="s">
        <v>9</v>
      </c>
      <c r="C1" s="88" t="s">
        <v>10</v>
      </c>
      <c r="D1" s="88" t="s">
        <v>40</v>
      </c>
      <c r="E1" s="88" t="s">
        <v>11</v>
      </c>
      <c r="F1" s="86" t="s">
        <v>12</v>
      </c>
      <c r="G1" s="90" t="s">
        <v>113</v>
      </c>
      <c r="H1" s="92" t="s">
        <v>114</v>
      </c>
      <c r="I1" s="92" t="s">
        <v>115</v>
      </c>
      <c r="J1" s="92" t="s">
        <v>116</v>
      </c>
      <c r="K1" s="92" t="s">
        <v>117</v>
      </c>
    </row>
    <row r="2" spans="1:11" ht="48" customHeight="1" thickBot="1">
      <c r="A2" s="89"/>
      <c r="B2" s="89"/>
      <c r="C2" s="89"/>
      <c r="D2" s="89"/>
      <c r="E2" s="89"/>
      <c r="F2" s="87"/>
      <c r="G2" s="91"/>
      <c r="H2" s="93"/>
      <c r="I2" s="93"/>
      <c r="J2" s="93"/>
      <c r="K2" s="93"/>
    </row>
    <row r="3" spans="1:11" ht="16.5" thickBot="1">
      <c r="A3" s="6" t="s">
        <v>77</v>
      </c>
      <c r="B3" s="7" t="s">
        <v>78</v>
      </c>
      <c r="C3" s="7">
        <v>50</v>
      </c>
      <c r="D3" s="7">
        <v>0.2</v>
      </c>
      <c r="E3" s="7">
        <v>403.06</v>
      </c>
      <c r="F3" s="22">
        <f t="shared" ref="F3:F5" si="0">C3*D3*E3</f>
        <v>4030.6</v>
      </c>
      <c r="G3" s="60">
        <f>IF('8'!$E$48=0,'8'!$E$49,'8'!$E$48)</f>
        <v>48.366999999999997</v>
      </c>
      <c r="H3" s="61">
        <f>'8'!$D$50</f>
        <v>0</v>
      </c>
      <c r="I3" s="61">
        <f t="shared" ref="I3" si="1">F3+G3+H3</f>
        <v>4078.9670000000001</v>
      </c>
      <c r="J3" s="61">
        <f>'8'!$F$65</f>
        <v>0</v>
      </c>
      <c r="K3" s="61">
        <f>'8'!$C$67</f>
        <v>4078.97</v>
      </c>
    </row>
    <row r="4" spans="1:11" ht="32.25" thickBot="1">
      <c r="A4" s="6" t="s">
        <v>98</v>
      </c>
      <c r="B4" s="7" t="s">
        <v>78</v>
      </c>
      <c r="C4" s="7">
        <v>70</v>
      </c>
      <c r="D4" s="7">
        <v>0.2</v>
      </c>
      <c r="E4" s="7">
        <v>403.06</v>
      </c>
      <c r="F4" s="22">
        <f t="shared" si="0"/>
        <v>5642.84</v>
      </c>
      <c r="G4" s="60">
        <f>IF('9'!$E$48=0,'9'!$E$49,'9'!$E$48)</f>
        <v>67.713999999999999</v>
      </c>
      <c r="H4" s="61">
        <f>'9'!$D$50</f>
        <v>0</v>
      </c>
      <c r="I4" s="61">
        <f t="shared" ref="I4:I8" si="2">F4+G4+H4</f>
        <v>5710.5540000000001</v>
      </c>
      <c r="J4" s="61">
        <f>'9'!$F$65</f>
        <v>0</v>
      </c>
      <c r="K4" s="61">
        <f>'9'!$C$67</f>
        <v>5710.55</v>
      </c>
    </row>
    <row r="5" spans="1:11" ht="48" thickBot="1">
      <c r="A5" s="6" t="s">
        <v>91</v>
      </c>
      <c r="B5" s="7" t="s">
        <v>48</v>
      </c>
      <c r="C5" s="7">
        <v>2</v>
      </c>
      <c r="D5" s="7">
        <v>1.5</v>
      </c>
      <c r="E5" s="7">
        <v>200.04</v>
      </c>
      <c r="F5" s="22">
        <f t="shared" si="0"/>
        <v>600.12</v>
      </c>
      <c r="G5" s="60">
        <f>IF('15'!$E$48=0,'15'!$E$49,'15'!$E$48)</f>
        <v>0</v>
      </c>
      <c r="H5" s="61">
        <f>'15'!$D$50</f>
        <v>123.62400000000001</v>
      </c>
      <c r="I5" s="61">
        <f t="shared" si="2"/>
        <v>723.74400000000003</v>
      </c>
      <c r="J5" s="61">
        <f>'15'!$F$65</f>
        <v>18</v>
      </c>
      <c r="K5" s="61">
        <f>'15'!$C$67</f>
        <v>741.74</v>
      </c>
    </row>
    <row r="6" spans="1:11" ht="32.25" thickBot="1">
      <c r="A6" s="6" t="s">
        <v>86</v>
      </c>
      <c r="B6" s="7" t="s">
        <v>89</v>
      </c>
      <c r="C6" s="7">
        <v>1</v>
      </c>
      <c r="D6" s="7">
        <v>3</v>
      </c>
      <c r="E6" s="7">
        <v>403.06</v>
      </c>
      <c r="F6" s="22">
        <f>C6*D6*E6</f>
        <v>1209.18</v>
      </c>
      <c r="G6" s="60">
        <f>IF('17'!$E$48=0,'17'!$E$49,'17'!$E$48)</f>
        <v>14.510160000000001</v>
      </c>
      <c r="H6" s="61">
        <f>'17'!$D$50</f>
        <v>0</v>
      </c>
      <c r="I6" s="61">
        <f t="shared" si="2"/>
        <v>1223.6901600000001</v>
      </c>
      <c r="J6" s="61">
        <f>'17'!$F$65</f>
        <v>0</v>
      </c>
      <c r="K6" s="61">
        <f>'17'!$C$67</f>
        <v>1223.69</v>
      </c>
    </row>
    <row r="7" spans="1:11" ht="32.25" thickBot="1">
      <c r="A7" s="6" t="s">
        <v>76</v>
      </c>
      <c r="B7" s="7" t="s">
        <v>78</v>
      </c>
      <c r="C7" s="7">
        <v>12</v>
      </c>
      <c r="D7" s="7">
        <v>2</v>
      </c>
      <c r="E7" s="7">
        <v>403.06</v>
      </c>
      <c r="F7" s="22">
        <f t="shared" ref="F7:F8" si="3">C7*D7*E7</f>
        <v>9673.44</v>
      </c>
      <c r="G7" s="60">
        <f>IF('20'!$E$48=0,'20'!$E$49,'20'!$E$48)</f>
        <v>116.08128000000001</v>
      </c>
      <c r="H7" s="61">
        <f>'20'!$D$50</f>
        <v>2633.9</v>
      </c>
      <c r="I7" s="61">
        <f t="shared" si="2"/>
        <v>12423.42128</v>
      </c>
      <c r="J7" s="61">
        <f>'20'!$F$65</f>
        <v>3380</v>
      </c>
      <c r="K7" s="61">
        <f>'20'!$C$67</f>
        <v>15803.4213</v>
      </c>
    </row>
    <row r="8" spans="1:11" ht="32.25" thickBot="1">
      <c r="A8" s="6" t="s">
        <v>107</v>
      </c>
      <c r="B8" s="7" t="s">
        <v>48</v>
      </c>
      <c r="C8" s="7">
        <v>2</v>
      </c>
      <c r="D8" s="7">
        <v>1</v>
      </c>
      <c r="E8" s="7">
        <v>200.04</v>
      </c>
      <c r="F8" s="22">
        <f t="shared" si="3"/>
        <v>400.08</v>
      </c>
      <c r="G8" s="60">
        <f>IF('25'!$E$48=0,'25'!$E$49,'25'!$E$48)</f>
        <v>0</v>
      </c>
      <c r="H8" s="61">
        <f>'25'!$D$50</f>
        <v>106.976</v>
      </c>
      <c r="I8" s="61">
        <f t="shared" si="2"/>
        <v>507.05599999999998</v>
      </c>
      <c r="J8" s="61">
        <f>'25'!$F$65</f>
        <v>134.80000000000001</v>
      </c>
      <c r="K8" s="61">
        <f>'25'!$C$67</f>
        <v>641.86</v>
      </c>
    </row>
    <row r="9" spans="1:11" ht="16.5" thickBot="1">
      <c r="G9" s="60">
        <f>SUM(G3:G8)</f>
        <v>246.67243999999999</v>
      </c>
      <c r="H9" s="61">
        <f t="shared" ref="H9:K9" si="4">SUM(H3:H8)</f>
        <v>2864.5</v>
      </c>
      <c r="I9" s="61">
        <f t="shared" si="4"/>
        <v>24667.43244</v>
      </c>
      <c r="J9" s="61">
        <f t="shared" si="4"/>
        <v>3532.8</v>
      </c>
      <c r="K9" s="61">
        <f t="shared" si="4"/>
        <v>28200.231299999999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B3:B8">
      <formula1>Ед_изм</formula1>
    </dataValidation>
    <dataValidation type="list" allowBlank="1" showInputMessage="1" showErrorMessage="1" sqref="A3:A8">
      <formula1>Наим_работ</formula1>
    </dataValidation>
  </dataValidations>
  <pageMargins left="0.15748031496062992" right="0.15748031496062992" top="0.74803149606299213" bottom="0.74803149606299213" header="0.31496062992125984" footer="0.31496062992125984"/>
  <pageSetup paperSize="9" scale="98" orientation="landscape" verticalDpi="0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6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3" t="s">
        <v>3</v>
      </c>
      <c r="B5" s="63"/>
      <c r="C5" s="63"/>
      <c r="D5" s="63"/>
      <c r="E5" s="63"/>
      <c r="F5" s="63"/>
    </row>
    <row r="7" spans="1:6" ht="27">
      <c r="A7" s="63" t="s">
        <v>4</v>
      </c>
      <c r="B7" s="63"/>
      <c r="C7" s="63"/>
      <c r="D7" s="63"/>
      <c r="E7" s="63"/>
      <c r="F7" s="63"/>
    </row>
    <row r="9" spans="1:6" ht="26.25">
      <c r="A9" s="2"/>
    </row>
    <row r="11" spans="1:6" ht="15.75">
      <c r="A11" s="4" t="s">
        <v>5</v>
      </c>
      <c r="B11" s="30"/>
      <c r="C11" s="64" t="s">
        <v>101</v>
      </c>
      <c r="D11" s="64"/>
      <c r="E11" s="64"/>
      <c r="F11" s="64"/>
    </row>
    <row r="13" spans="1:6">
      <c r="A13" s="3"/>
    </row>
    <row r="15" spans="1:6" ht="18.75">
      <c r="A15" s="51" t="s">
        <v>56</v>
      </c>
      <c r="D15" s="51" t="s">
        <v>97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5" t="s">
        <v>36</v>
      </c>
      <c r="B27" s="65"/>
      <c r="C27" s="65"/>
      <c r="D27" s="65"/>
      <c r="E27" s="65"/>
      <c r="F27" s="65"/>
    </row>
    <row r="29" spans="1:6">
      <c r="A29" s="62"/>
      <c r="B29" s="62"/>
      <c r="C29" s="62"/>
      <c r="D29" s="62"/>
      <c r="E29" s="62"/>
      <c r="F29" s="62"/>
    </row>
    <row r="30" spans="1:6">
      <c r="A30" s="62"/>
      <c r="B30" s="62"/>
      <c r="C30" s="62"/>
      <c r="D30" s="62"/>
      <c r="E30" s="62"/>
      <c r="F30" s="62"/>
    </row>
    <row r="31" spans="1:6" ht="22.5">
      <c r="A31" s="69" t="s">
        <v>7</v>
      </c>
      <c r="B31" s="69"/>
      <c r="C31" s="69"/>
      <c r="D31" s="69"/>
      <c r="E31" s="69"/>
      <c r="F31" s="69"/>
    </row>
    <row r="32" spans="1:6" ht="16.5" thickBot="1">
      <c r="A32" s="5"/>
    </row>
    <row r="33" spans="1:6">
      <c r="A33" s="70" t="s">
        <v>8</v>
      </c>
      <c r="B33" s="70" t="s">
        <v>9</v>
      </c>
      <c r="C33" s="70" t="s">
        <v>10</v>
      </c>
      <c r="D33" s="70" t="s">
        <v>40</v>
      </c>
      <c r="E33" s="70" t="s">
        <v>11</v>
      </c>
      <c r="F33" s="70" t="s">
        <v>12</v>
      </c>
    </row>
    <row r="34" spans="1:6" ht="29.25" customHeight="1" thickBot="1">
      <c r="A34" s="71"/>
      <c r="B34" s="71"/>
      <c r="C34" s="71"/>
      <c r="D34" s="71"/>
      <c r="E34" s="71"/>
      <c r="F34" s="71"/>
    </row>
    <row r="35" spans="1:6" ht="30" customHeight="1" thickBot="1">
      <c r="A35" s="6" t="s">
        <v>98</v>
      </c>
      <c r="B35" s="7" t="s">
        <v>78</v>
      </c>
      <c r="C35" s="7">
        <v>70</v>
      </c>
      <c r="D35" s="7">
        <v>0.2</v>
      </c>
      <c r="E35" s="7">
        <v>403.06</v>
      </c>
      <c r="F35" s="22">
        <f t="shared" ref="F35:F43" si="0">C35*D35*E35</f>
        <v>5642.84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7" si="1">IF(ISBLANK(D46),0,ROUND((C46/100)*SUM(F32:F41),3))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65</v>
      </c>
      <c r="E48" s="36">
        <f>IF(ISBLANK(D48),0,ROUND((C48/100)*SUM(F34:F43),3))</f>
        <v>67.713999999999999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IF(ISBLANK(D49),0,ROUND((C49/100)*SUM(F35:F44),3))</f>
        <v>0</v>
      </c>
    </row>
    <row r="50" spans="1:8" ht="30" customHeight="1" thickBot="1">
      <c r="A50" s="21" t="s">
        <v>51</v>
      </c>
      <c r="B50" s="21"/>
      <c r="C50" s="37">
        <v>0</v>
      </c>
      <c r="D50" s="72">
        <f>(SUM(F35:F44)+SUM(E46:E49)+F65)*C50</f>
        <v>0</v>
      </c>
      <c r="E50" s="7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5710.55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4" t="s">
        <v>23</v>
      </c>
      <c r="B55" s="75"/>
      <c r="C55" s="76"/>
      <c r="D55" s="58" t="s">
        <v>24</v>
      </c>
      <c r="E55" s="58" t="s">
        <v>25</v>
      </c>
      <c r="F55" s="58" t="s">
        <v>26</v>
      </c>
    </row>
    <row r="56" spans="1:8" ht="30" customHeight="1" thickBot="1">
      <c r="A56" s="66"/>
      <c r="B56" s="67"/>
      <c r="C56" s="68"/>
      <c r="D56" s="40"/>
      <c r="E56" s="41"/>
      <c r="F56" s="41">
        <f t="shared" ref="F56:F64" si="2">D56*E56</f>
        <v>0</v>
      </c>
    </row>
    <row r="57" spans="1:8" ht="30" customHeight="1" thickBot="1">
      <c r="A57" s="66"/>
      <c r="B57" s="67"/>
      <c r="C57" s="68"/>
      <c r="D57" s="40"/>
      <c r="E57" s="41"/>
      <c r="F57" s="41">
        <f t="shared" si="2"/>
        <v>0</v>
      </c>
    </row>
    <row r="58" spans="1:8" ht="30" customHeight="1" thickBot="1">
      <c r="A58" s="66"/>
      <c r="B58" s="67"/>
      <c r="C58" s="68"/>
      <c r="D58" s="40"/>
      <c r="E58" s="41"/>
      <c r="F58" s="41">
        <f t="shared" si="2"/>
        <v>0</v>
      </c>
    </row>
    <row r="59" spans="1:8" ht="30" customHeight="1" thickBot="1">
      <c r="A59" s="66"/>
      <c r="B59" s="67"/>
      <c r="C59" s="68"/>
      <c r="D59" s="40"/>
      <c r="E59" s="41"/>
      <c r="F59" s="41">
        <f t="shared" si="2"/>
        <v>0</v>
      </c>
    </row>
    <row r="60" spans="1:8" ht="30" customHeight="1" thickBot="1">
      <c r="A60" s="66"/>
      <c r="B60" s="67"/>
      <c r="C60" s="68"/>
      <c r="D60" s="40"/>
      <c r="E60" s="41"/>
      <c r="F60" s="41">
        <f t="shared" si="2"/>
        <v>0</v>
      </c>
    </row>
    <row r="61" spans="1:8" ht="30" customHeight="1" thickBot="1">
      <c r="A61" s="66"/>
      <c r="B61" s="67"/>
      <c r="C61" s="68"/>
      <c r="D61" s="40"/>
      <c r="E61" s="41"/>
      <c r="F61" s="41">
        <f t="shared" si="2"/>
        <v>0</v>
      </c>
    </row>
    <row r="62" spans="1:8" ht="30" customHeight="1" thickBot="1">
      <c r="A62" s="66"/>
      <c r="B62" s="67"/>
      <c r="C62" s="68"/>
      <c r="D62" s="40"/>
      <c r="E62" s="41"/>
      <c r="F62" s="41">
        <f t="shared" si="2"/>
        <v>0</v>
      </c>
    </row>
    <row r="63" spans="1:8" ht="30" customHeight="1" thickBot="1">
      <c r="A63" s="66"/>
      <c r="B63" s="67"/>
      <c r="C63" s="68"/>
      <c r="D63" s="40"/>
      <c r="E63" s="41"/>
      <c r="F63" s="41">
        <f t="shared" si="2"/>
        <v>0</v>
      </c>
    </row>
    <row r="64" spans="1:8" ht="30" customHeight="1" thickBot="1">
      <c r="A64" s="66"/>
      <c r="B64" s="67"/>
      <c r="C64" s="68"/>
      <c r="D64" s="42"/>
      <c r="E64" s="43"/>
      <c r="F64" s="41">
        <f t="shared" si="2"/>
        <v>0</v>
      </c>
    </row>
    <row r="65" spans="1:6" ht="30" customHeight="1" thickBot="1">
      <c r="A65" s="78" t="s">
        <v>27</v>
      </c>
      <c r="B65" s="79"/>
      <c r="C65" s="8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5710.55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5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3" t="s">
        <v>3</v>
      </c>
      <c r="B5" s="63"/>
      <c r="C5" s="63"/>
      <c r="D5" s="63"/>
      <c r="E5" s="63"/>
      <c r="F5" s="63"/>
    </row>
    <row r="7" spans="1:6" ht="27">
      <c r="A7" s="63" t="s">
        <v>4</v>
      </c>
      <c r="B7" s="63"/>
      <c r="C7" s="63"/>
      <c r="D7" s="63"/>
      <c r="E7" s="63"/>
      <c r="F7" s="63"/>
    </row>
    <row r="9" spans="1:6" ht="26.25">
      <c r="A9" s="2"/>
    </row>
    <row r="11" spans="1:6" ht="15.75">
      <c r="A11" s="4" t="s">
        <v>5</v>
      </c>
      <c r="B11" s="30"/>
      <c r="C11" s="64" t="s">
        <v>94</v>
      </c>
      <c r="D11" s="64"/>
      <c r="E11" s="64"/>
      <c r="F11" s="64"/>
    </row>
    <row r="13" spans="1:6">
      <c r="A13" s="3"/>
    </row>
    <row r="15" spans="1:6" ht="18.75">
      <c r="A15" s="51" t="s">
        <v>56</v>
      </c>
      <c r="D15" s="51" t="s">
        <v>67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5" t="s">
        <v>36</v>
      </c>
      <c r="B27" s="65"/>
      <c r="C27" s="65"/>
      <c r="D27" s="65"/>
      <c r="E27" s="65"/>
      <c r="F27" s="65"/>
    </row>
    <row r="29" spans="1:6">
      <c r="A29" s="62"/>
      <c r="B29" s="62"/>
      <c r="C29" s="62"/>
      <c r="D29" s="62"/>
      <c r="E29" s="62"/>
      <c r="F29" s="62"/>
    </row>
    <row r="30" spans="1:6">
      <c r="A30" s="62"/>
      <c r="B30" s="62"/>
      <c r="C30" s="62"/>
      <c r="D30" s="62"/>
      <c r="E30" s="62"/>
      <c r="F30" s="62"/>
    </row>
    <row r="31" spans="1:6" ht="22.5">
      <c r="A31" s="69" t="s">
        <v>7</v>
      </c>
      <c r="B31" s="69"/>
      <c r="C31" s="69"/>
      <c r="D31" s="69"/>
      <c r="E31" s="69"/>
      <c r="F31" s="69"/>
    </row>
    <row r="32" spans="1:6" ht="16.5" thickBot="1">
      <c r="A32" s="5"/>
    </row>
    <row r="33" spans="1:6">
      <c r="A33" s="70" t="s">
        <v>8</v>
      </c>
      <c r="B33" s="70" t="s">
        <v>9</v>
      </c>
      <c r="C33" s="70" t="s">
        <v>10</v>
      </c>
      <c r="D33" s="70" t="s">
        <v>40</v>
      </c>
      <c r="E33" s="70" t="s">
        <v>11</v>
      </c>
      <c r="F33" s="70" t="s">
        <v>12</v>
      </c>
    </row>
    <row r="34" spans="1:6" ht="29.25" customHeight="1" thickBot="1">
      <c r="A34" s="71"/>
      <c r="B34" s="71"/>
      <c r="C34" s="71"/>
      <c r="D34" s="71"/>
      <c r="E34" s="71"/>
      <c r="F34" s="71"/>
    </row>
    <row r="35" spans="1:6" ht="30" customHeight="1" thickBot="1">
      <c r="A35" s="6" t="s">
        <v>91</v>
      </c>
      <c r="B35" s="7" t="s">
        <v>48</v>
      </c>
      <c r="C35" s="7">
        <v>2</v>
      </c>
      <c r="D35" s="7">
        <v>1.5</v>
      </c>
      <c r="E35" s="7">
        <v>200.04</v>
      </c>
      <c r="F35" s="22">
        <f t="shared" ref="F35:F44" si="0">C35*D35*E35</f>
        <v>600.12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54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2">
        <f>(SUM(F35:F44)+SUM(E46:E49)+F65)*C50</f>
        <v>123.62400000000001</v>
      </c>
      <c r="E50" s="7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723.74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4" t="s">
        <v>23</v>
      </c>
      <c r="B55" s="75"/>
      <c r="C55" s="76"/>
      <c r="D55" s="56" t="s">
        <v>24</v>
      </c>
      <c r="E55" s="56" t="s">
        <v>25</v>
      </c>
      <c r="F55" s="56" t="s">
        <v>26</v>
      </c>
    </row>
    <row r="56" spans="1:8" ht="30" customHeight="1" thickBot="1">
      <c r="A56" s="66" t="s">
        <v>93</v>
      </c>
      <c r="B56" s="67"/>
      <c r="C56" s="68"/>
      <c r="D56" s="40">
        <v>12</v>
      </c>
      <c r="E56" s="41">
        <v>0.8</v>
      </c>
      <c r="F56" s="41">
        <f t="shared" ref="F56:F64" si="2">D56*E56</f>
        <v>9.6000000000000014</v>
      </c>
    </row>
    <row r="57" spans="1:8" ht="30" customHeight="1" thickBot="1">
      <c r="A57" s="66" t="s">
        <v>92</v>
      </c>
      <c r="B57" s="67"/>
      <c r="C57" s="68"/>
      <c r="D57" s="40">
        <v>12</v>
      </c>
      <c r="E57" s="41">
        <v>0.7</v>
      </c>
      <c r="F57" s="41">
        <f t="shared" si="2"/>
        <v>8.3999999999999986</v>
      </c>
    </row>
    <row r="58" spans="1:8" ht="30" customHeight="1" thickBot="1">
      <c r="A58" s="66"/>
      <c r="B58" s="67"/>
      <c r="C58" s="68"/>
      <c r="D58" s="40"/>
      <c r="E58" s="41"/>
      <c r="F58" s="41">
        <f t="shared" si="2"/>
        <v>0</v>
      </c>
    </row>
    <row r="59" spans="1:8" ht="30" customHeight="1" thickBot="1">
      <c r="A59" s="66"/>
      <c r="B59" s="67"/>
      <c r="C59" s="68"/>
      <c r="D59" s="40"/>
      <c r="E59" s="41"/>
      <c r="F59" s="41">
        <f t="shared" si="2"/>
        <v>0</v>
      </c>
    </row>
    <row r="60" spans="1:8" ht="30" customHeight="1" thickBot="1">
      <c r="A60" s="66"/>
      <c r="B60" s="67"/>
      <c r="C60" s="68"/>
      <c r="D60" s="40"/>
      <c r="E60" s="41"/>
      <c r="F60" s="41">
        <f t="shared" si="2"/>
        <v>0</v>
      </c>
    </row>
    <row r="61" spans="1:8" ht="30" customHeight="1" thickBot="1">
      <c r="A61" s="66"/>
      <c r="B61" s="67"/>
      <c r="C61" s="68"/>
      <c r="D61" s="40"/>
      <c r="E61" s="41"/>
      <c r="F61" s="41">
        <f t="shared" si="2"/>
        <v>0</v>
      </c>
    </row>
    <row r="62" spans="1:8" ht="30" customHeight="1" thickBot="1">
      <c r="A62" s="66"/>
      <c r="B62" s="67"/>
      <c r="C62" s="68"/>
      <c r="D62" s="40"/>
      <c r="E62" s="41"/>
      <c r="F62" s="41">
        <f t="shared" si="2"/>
        <v>0</v>
      </c>
    </row>
    <row r="63" spans="1:8" ht="30" customHeight="1" thickBot="1">
      <c r="A63" s="66"/>
      <c r="B63" s="67"/>
      <c r="C63" s="68"/>
      <c r="D63" s="40"/>
      <c r="E63" s="41"/>
      <c r="F63" s="41">
        <f t="shared" si="2"/>
        <v>0</v>
      </c>
    </row>
    <row r="64" spans="1:8" ht="30" customHeight="1" thickBot="1">
      <c r="A64" s="66"/>
      <c r="B64" s="67"/>
      <c r="C64" s="68"/>
      <c r="D64" s="42"/>
      <c r="E64" s="43"/>
      <c r="F64" s="41">
        <f t="shared" si="2"/>
        <v>0</v>
      </c>
    </row>
    <row r="65" spans="1:6" ht="30" customHeight="1" thickBot="1">
      <c r="A65" s="78" t="s">
        <v>27</v>
      </c>
      <c r="B65" s="79"/>
      <c r="C65" s="80"/>
      <c r="D65" s="44"/>
      <c r="E65" s="45"/>
      <c r="F65" s="46">
        <f>SUM(F56:F64)</f>
        <v>18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741.74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6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3" t="s">
        <v>3</v>
      </c>
      <c r="B5" s="63"/>
      <c r="C5" s="63"/>
      <c r="D5" s="63"/>
      <c r="E5" s="63"/>
      <c r="F5" s="63"/>
    </row>
    <row r="7" spans="1:6" ht="27">
      <c r="A7" s="63" t="s">
        <v>4</v>
      </c>
      <c r="B7" s="63"/>
      <c r="C7" s="63"/>
      <c r="D7" s="63"/>
      <c r="E7" s="63"/>
      <c r="F7" s="63"/>
    </row>
    <row r="9" spans="1:6" ht="26.25">
      <c r="A9" s="2"/>
    </row>
    <row r="11" spans="1:6" ht="15.75">
      <c r="A11" s="4" t="s">
        <v>5</v>
      </c>
      <c r="B11" s="30"/>
      <c r="C11" s="64" t="s">
        <v>90</v>
      </c>
      <c r="D11" s="64"/>
      <c r="E11" s="64"/>
      <c r="F11" s="64"/>
    </row>
    <row r="13" spans="1:6">
      <c r="A13" s="3"/>
    </row>
    <row r="15" spans="1:6" ht="18.75">
      <c r="A15" s="51" t="s">
        <v>56</v>
      </c>
      <c r="D15" s="51" t="s">
        <v>67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5" t="s">
        <v>36</v>
      </c>
      <c r="B27" s="65"/>
      <c r="C27" s="65"/>
      <c r="D27" s="65"/>
      <c r="E27" s="65"/>
      <c r="F27" s="65"/>
    </row>
    <row r="29" spans="1:6">
      <c r="A29" s="62"/>
      <c r="B29" s="62"/>
      <c r="C29" s="62"/>
      <c r="D29" s="62"/>
      <c r="E29" s="62"/>
      <c r="F29" s="62"/>
    </row>
    <row r="30" spans="1:6">
      <c r="A30" s="62"/>
      <c r="B30" s="62"/>
      <c r="C30" s="62"/>
      <c r="D30" s="62"/>
      <c r="E30" s="62"/>
      <c r="F30" s="62"/>
    </row>
    <row r="31" spans="1:6" ht="22.5">
      <c r="A31" s="69" t="s">
        <v>7</v>
      </c>
      <c r="B31" s="69"/>
      <c r="C31" s="69"/>
      <c r="D31" s="69"/>
      <c r="E31" s="69"/>
      <c r="F31" s="69"/>
    </row>
    <row r="32" spans="1:6" ht="16.5" thickBot="1">
      <c r="A32" s="5"/>
    </row>
    <row r="33" spans="1:6">
      <c r="A33" s="70" t="s">
        <v>8</v>
      </c>
      <c r="B33" s="70" t="s">
        <v>9</v>
      </c>
      <c r="C33" s="70" t="s">
        <v>10</v>
      </c>
      <c r="D33" s="70" t="s">
        <v>40</v>
      </c>
      <c r="E33" s="70" t="s">
        <v>11</v>
      </c>
      <c r="F33" s="70" t="s">
        <v>12</v>
      </c>
    </row>
    <row r="34" spans="1:6" ht="29.25" customHeight="1" thickBot="1">
      <c r="A34" s="71"/>
      <c r="B34" s="71"/>
      <c r="C34" s="71"/>
      <c r="D34" s="71"/>
      <c r="E34" s="71"/>
      <c r="F34" s="71"/>
    </row>
    <row r="35" spans="1:6" ht="30" customHeight="1" thickBot="1">
      <c r="A35" s="6" t="s">
        <v>86</v>
      </c>
      <c r="B35" s="7" t="s">
        <v>89</v>
      </c>
      <c r="C35" s="7">
        <v>1</v>
      </c>
      <c r="D35" s="7">
        <v>3</v>
      </c>
      <c r="E35" s="7">
        <v>403.06</v>
      </c>
      <c r="F35" s="22">
        <f>C35*D35*E35</f>
        <v>1209.18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65</v>
      </c>
      <c r="E48" s="36">
        <f t="shared" si="1"/>
        <v>14.510160000000001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2">
        <f>(SUM(F35:F44)+SUM(E46:E49)+F65)*C50</f>
        <v>0</v>
      </c>
      <c r="E50" s="7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1223.69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4" t="s">
        <v>23</v>
      </c>
      <c r="B55" s="75"/>
      <c r="C55" s="76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66"/>
      <c r="B56" s="67"/>
      <c r="C56" s="68"/>
      <c r="D56" s="40"/>
      <c r="E56" s="41"/>
      <c r="F56" s="41">
        <f t="shared" ref="F56:F64" si="2">D56*E56</f>
        <v>0</v>
      </c>
    </row>
    <row r="57" spans="1:8" ht="30" customHeight="1" thickBot="1">
      <c r="A57" s="66"/>
      <c r="B57" s="67"/>
      <c r="C57" s="68"/>
      <c r="D57" s="40"/>
      <c r="E57" s="41"/>
      <c r="F57" s="41">
        <f t="shared" si="2"/>
        <v>0</v>
      </c>
    </row>
    <row r="58" spans="1:8" ht="30" customHeight="1" thickBot="1">
      <c r="A58" s="66"/>
      <c r="B58" s="67"/>
      <c r="C58" s="68"/>
      <c r="D58" s="40"/>
      <c r="E58" s="41"/>
      <c r="F58" s="41">
        <f t="shared" si="2"/>
        <v>0</v>
      </c>
    </row>
    <row r="59" spans="1:8" ht="30" customHeight="1" thickBot="1">
      <c r="A59" s="66"/>
      <c r="B59" s="67"/>
      <c r="C59" s="68"/>
      <c r="D59" s="40"/>
      <c r="E59" s="41"/>
      <c r="F59" s="41">
        <f t="shared" si="2"/>
        <v>0</v>
      </c>
    </row>
    <row r="60" spans="1:8" ht="30" customHeight="1" thickBot="1">
      <c r="A60" s="66"/>
      <c r="B60" s="67"/>
      <c r="C60" s="68"/>
      <c r="D60" s="40"/>
      <c r="E60" s="41"/>
      <c r="F60" s="41">
        <f t="shared" si="2"/>
        <v>0</v>
      </c>
    </row>
    <row r="61" spans="1:8" ht="30" customHeight="1" thickBot="1">
      <c r="A61" s="66"/>
      <c r="B61" s="67"/>
      <c r="C61" s="68"/>
      <c r="D61" s="40"/>
      <c r="E61" s="41"/>
      <c r="F61" s="41">
        <f t="shared" si="2"/>
        <v>0</v>
      </c>
    </row>
    <row r="62" spans="1:8" ht="30" customHeight="1" thickBot="1">
      <c r="A62" s="66"/>
      <c r="B62" s="67"/>
      <c r="C62" s="68"/>
      <c r="D62" s="40"/>
      <c r="E62" s="41"/>
      <c r="F62" s="41">
        <f t="shared" si="2"/>
        <v>0</v>
      </c>
    </row>
    <row r="63" spans="1:8" ht="30" customHeight="1" thickBot="1">
      <c r="A63" s="66"/>
      <c r="B63" s="67"/>
      <c r="C63" s="68"/>
      <c r="D63" s="40"/>
      <c r="E63" s="41"/>
      <c r="F63" s="41">
        <f t="shared" si="2"/>
        <v>0</v>
      </c>
    </row>
    <row r="64" spans="1:8" ht="30" customHeight="1" thickBot="1">
      <c r="A64" s="66"/>
      <c r="B64" s="67"/>
      <c r="C64" s="68"/>
      <c r="D64" s="42"/>
      <c r="E64" s="43"/>
      <c r="F64" s="41">
        <f t="shared" si="2"/>
        <v>0</v>
      </c>
    </row>
    <row r="65" spans="1:6" ht="30" customHeight="1" thickBot="1">
      <c r="A65" s="78" t="s">
        <v>27</v>
      </c>
      <c r="B65" s="79"/>
      <c r="C65" s="8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1223.69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6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3" t="s">
        <v>3</v>
      </c>
      <c r="B5" s="63"/>
      <c r="C5" s="63"/>
      <c r="D5" s="63"/>
      <c r="E5" s="63"/>
      <c r="F5" s="63"/>
    </row>
    <row r="7" spans="1:6" ht="27">
      <c r="A7" s="63" t="s">
        <v>4</v>
      </c>
      <c r="B7" s="63"/>
      <c r="C7" s="63"/>
      <c r="D7" s="63"/>
      <c r="E7" s="63"/>
      <c r="F7" s="63"/>
    </row>
    <row r="9" spans="1:6" ht="26.25">
      <c r="A9" s="2"/>
    </row>
    <row r="11" spans="1:6" ht="15.75">
      <c r="A11" s="4" t="s">
        <v>5</v>
      </c>
      <c r="B11" s="30"/>
      <c r="C11" s="64" t="s">
        <v>79</v>
      </c>
      <c r="D11" s="64"/>
      <c r="E11" s="64"/>
      <c r="F11" s="64"/>
    </row>
    <row r="13" spans="1:6">
      <c r="A13" s="3"/>
    </row>
    <row r="15" spans="1:6" ht="18.75">
      <c r="A15" s="51" t="s">
        <v>56</v>
      </c>
      <c r="D15" s="51" t="s">
        <v>67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5" t="s">
        <v>36</v>
      </c>
      <c r="B27" s="65"/>
      <c r="C27" s="65"/>
      <c r="D27" s="65"/>
      <c r="E27" s="65"/>
      <c r="F27" s="65"/>
    </row>
    <row r="29" spans="1:6">
      <c r="A29" s="62"/>
      <c r="B29" s="62"/>
      <c r="C29" s="62"/>
      <c r="D29" s="62"/>
      <c r="E29" s="62"/>
      <c r="F29" s="62"/>
    </row>
    <row r="30" spans="1:6">
      <c r="A30" s="62"/>
      <c r="B30" s="62"/>
      <c r="C30" s="62"/>
      <c r="D30" s="62"/>
      <c r="E30" s="62"/>
      <c r="F30" s="62"/>
    </row>
    <row r="31" spans="1:6" ht="22.5">
      <c r="A31" s="69" t="s">
        <v>7</v>
      </c>
      <c r="B31" s="69"/>
      <c r="C31" s="69"/>
      <c r="D31" s="69"/>
      <c r="E31" s="69"/>
      <c r="F31" s="69"/>
    </row>
    <row r="32" spans="1:6" ht="16.5" thickBot="1">
      <c r="A32" s="5"/>
    </row>
    <row r="33" spans="1:6">
      <c r="A33" s="70" t="s">
        <v>8</v>
      </c>
      <c r="B33" s="70" t="s">
        <v>9</v>
      </c>
      <c r="C33" s="70" t="s">
        <v>10</v>
      </c>
      <c r="D33" s="70" t="s">
        <v>40</v>
      </c>
      <c r="E33" s="70" t="s">
        <v>11</v>
      </c>
      <c r="F33" s="70" t="s">
        <v>12</v>
      </c>
    </row>
    <row r="34" spans="1:6" ht="29.25" customHeight="1" thickBot="1">
      <c r="A34" s="71"/>
      <c r="B34" s="71"/>
      <c r="C34" s="71"/>
      <c r="D34" s="71"/>
      <c r="E34" s="71"/>
      <c r="F34" s="71"/>
    </row>
    <row r="35" spans="1:6" ht="30" customHeight="1" thickBot="1">
      <c r="A35" s="6" t="s">
        <v>76</v>
      </c>
      <c r="B35" s="7" t="s">
        <v>78</v>
      </c>
      <c r="C35" s="7">
        <v>12</v>
      </c>
      <c r="D35" s="7">
        <v>2</v>
      </c>
      <c r="E35" s="7">
        <v>403.06</v>
      </c>
      <c r="F35" s="22">
        <f t="shared" ref="F35:F44" si="0">C35*D35*E35</f>
        <v>9673.44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65</v>
      </c>
      <c r="E48" s="36">
        <f t="shared" si="1"/>
        <v>116.08128000000001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2">
        <f>ROUND((SUM(F35:F44)+SUM(E46:E49)+F65)*C50,2)</f>
        <v>2633.9</v>
      </c>
      <c r="E50" s="7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ROUND(SUM(F35:F44),4)+ROUND(SUM(D46:E50),4)</f>
        <v>12423.4213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4" t="s">
        <v>23</v>
      </c>
      <c r="B55" s="75"/>
      <c r="C55" s="7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6" t="s">
        <v>80</v>
      </c>
      <c r="B56" s="67"/>
      <c r="C56" s="68"/>
      <c r="D56" s="40">
        <v>5</v>
      </c>
      <c r="E56" s="41">
        <v>400</v>
      </c>
      <c r="F56" s="41">
        <f t="shared" ref="F56:F64" si="2">D56*E56</f>
        <v>2000</v>
      </c>
    </row>
    <row r="57" spans="1:8" ht="30" customHeight="1" thickBot="1">
      <c r="A57" s="66" t="s">
        <v>81</v>
      </c>
      <c r="B57" s="67"/>
      <c r="C57" s="68"/>
      <c r="D57" s="40">
        <v>2</v>
      </c>
      <c r="E57" s="41">
        <v>280</v>
      </c>
      <c r="F57" s="41">
        <f t="shared" si="2"/>
        <v>560</v>
      </c>
    </row>
    <row r="58" spans="1:8" ht="30" customHeight="1" thickBot="1">
      <c r="A58" s="66" t="s">
        <v>82</v>
      </c>
      <c r="B58" s="67"/>
      <c r="C58" s="68"/>
      <c r="D58" s="40">
        <v>3</v>
      </c>
      <c r="E58" s="41">
        <v>150</v>
      </c>
      <c r="F58" s="41">
        <f t="shared" si="2"/>
        <v>450</v>
      </c>
    </row>
    <row r="59" spans="1:8" ht="30" customHeight="1" thickBot="1">
      <c r="A59" s="66" t="s">
        <v>83</v>
      </c>
      <c r="B59" s="67"/>
      <c r="C59" s="68"/>
      <c r="D59" s="40">
        <v>1</v>
      </c>
      <c r="E59" s="41">
        <v>270</v>
      </c>
      <c r="F59" s="41">
        <f t="shared" si="2"/>
        <v>270</v>
      </c>
    </row>
    <row r="60" spans="1:8" ht="30" customHeight="1" thickBot="1">
      <c r="A60" s="66" t="s">
        <v>84</v>
      </c>
      <c r="B60" s="67"/>
      <c r="C60" s="68"/>
      <c r="D60" s="40">
        <v>1</v>
      </c>
      <c r="E60" s="41">
        <v>100</v>
      </c>
      <c r="F60" s="41">
        <f t="shared" si="2"/>
        <v>100</v>
      </c>
    </row>
    <row r="61" spans="1:8" ht="30" customHeight="1" thickBot="1">
      <c r="A61" s="66"/>
      <c r="B61" s="67"/>
      <c r="C61" s="68"/>
      <c r="D61" s="40"/>
      <c r="E61" s="41"/>
      <c r="F61" s="41">
        <f t="shared" si="2"/>
        <v>0</v>
      </c>
    </row>
    <row r="62" spans="1:8" ht="30" customHeight="1" thickBot="1">
      <c r="A62" s="66"/>
      <c r="B62" s="67"/>
      <c r="C62" s="68"/>
      <c r="D62" s="40"/>
      <c r="E62" s="41"/>
      <c r="F62" s="41">
        <f t="shared" si="2"/>
        <v>0</v>
      </c>
    </row>
    <row r="63" spans="1:8" ht="30" customHeight="1" thickBot="1">
      <c r="A63" s="66"/>
      <c r="B63" s="67"/>
      <c r="C63" s="68"/>
      <c r="D63" s="40"/>
      <c r="E63" s="41"/>
      <c r="F63" s="41">
        <f t="shared" si="2"/>
        <v>0</v>
      </c>
    </row>
    <row r="64" spans="1:8" ht="30" customHeight="1" thickBot="1">
      <c r="A64" s="66"/>
      <c r="B64" s="67"/>
      <c r="C64" s="68"/>
      <c r="D64" s="42"/>
      <c r="E64" s="43"/>
      <c r="F64" s="41">
        <f t="shared" si="2"/>
        <v>0</v>
      </c>
    </row>
    <row r="65" spans="1:6" ht="30" customHeight="1" thickBot="1">
      <c r="A65" s="78" t="s">
        <v>27</v>
      </c>
      <c r="B65" s="79"/>
      <c r="C65" s="80"/>
      <c r="D65" s="44"/>
      <c r="E65" s="45"/>
      <c r="F65" s="46">
        <f>SUM(F56:F64)</f>
        <v>3380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15803.4213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5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3" t="s">
        <v>3</v>
      </c>
      <c r="B5" s="63"/>
      <c r="C5" s="63"/>
      <c r="D5" s="63"/>
      <c r="E5" s="63"/>
      <c r="F5" s="63"/>
    </row>
    <row r="7" spans="1:6" ht="27">
      <c r="A7" s="63" t="s">
        <v>4</v>
      </c>
      <c r="B7" s="63"/>
      <c r="C7" s="63"/>
      <c r="D7" s="63"/>
      <c r="E7" s="63"/>
      <c r="F7" s="63"/>
    </row>
    <row r="9" spans="1:6" ht="26.25">
      <c r="A9" s="2"/>
    </row>
    <row r="11" spans="1:6" ht="15.75">
      <c r="A11" s="4" t="s">
        <v>5</v>
      </c>
      <c r="B11" s="30"/>
      <c r="C11" s="64" t="s">
        <v>112</v>
      </c>
      <c r="D11" s="64"/>
      <c r="E11" s="64"/>
      <c r="F11" s="64"/>
    </row>
    <row r="13" spans="1:6">
      <c r="A13" s="3"/>
    </row>
    <row r="15" spans="1:6" ht="18.75">
      <c r="A15" s="51" t="s">
        <v>56</v>
      </c>
      <c r="D15" s="51" t="s">
        <v>67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5" t="s">
        <v>36</v>
      </c>
      <c r="B27" s="65"/>
      <c r="C27" s="65"/>
      <c r="D27" s="65"/>
      <c r="E27" s="65"/>
      <c r="F27" s="65"/>
    </row>
    <row r="29" spans="1:6">
      <c r="A29" s="62"/>
      <c r="B29" s="62"/>
      <c r="C29" s="62"/>
      <c r="D29" s="62"/>
      <c r="E29" s="62"/>
      <c r="F29" s="62"/>
    </row>
    <row r="30" spans="1:6">
      <c r="A30" s="62"/>
      <c r="B30" s="62"/>
      <c r="C30" s="62"/>
      <c r="D30" s="62"/>
      <c r="E30" s="62"/>
      <c r="F30" s="62"/>
    </row>
    <row r="31" spans="1:6" ht="22.5">
      <c r="A31" s="69" t="s">
        <v>7</v>
      </c>
      <c r="B31" s="69"/>
      <c r="C31" s="69"/>
      <c r="D31" s="69"/>
      <c r="E31" s="69"/>
      <c r="F31" s="69"/>
    </row>
    <row r="32" spans="1:6" ht="16.5" thickBot="1">
      <c r="A32" s="5"/>
    </row>
    <row r="33" spans="1:6">
      <c r="A33" s="70" t="s">
        <v>8</v>
      </c>
      <c r="B33" s="70" t="s">
        <v>9</v>
      </c>
      <c r="C33" s="70" t="s">
        <v>10</v>
      </c>
      <c r="D33" s="70" t="s">
        <v>40</v>
      </c>
      <c r="E33" s="70" t="s">
        <v>11</v>
      </c>
      <c r="F33" s="70" t="s">
        <v>12</v>
      </c>
    </row>
    <row r="34" spans="1:6" ht="29.25" customHeight="1" thickBot="1">
      <c r="A34" s="71"/>
      <c r="B34" s="71"/>
      <c r="C34" s="71"/>
      <c r="D34" s="71"/>
      <c r="E34" s="71"/>
      <c r="F34" s="71"/>
    </row>
    <row r="35" spans="1:6" ht="30" customHeight="1" thickBot="1">
      <c r="A35" s="6" t="s">
        <v>107</v>
      </c>
      <c r="B35" s="7" t="s">
        <v>48</v>
      </c>
      <c r="C35" s="7">
        <v>2</v>
      </c>
      <c r="D35" s="7">
        <v>1</v>
      </c>
      <c r="E35" s="7">
        <v>200.04</v>
      </c>
      <c r="F35" s="22">
        <f t="shared" ref="F35:F44" si="0">C35*D35*E35</f>
        <v>400.08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72">
        <f>(SUM(F35:F44)+SUM(E46:E49)+F65)*C50</f>
        <v>106.976</v>
      </c>
      <c r="E50" s="7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507.06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4" t="s">
        <v>23</v>
      </c>
      <c r="B55" s="75"/>
      <c r="C55" s="76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66" t="s">
        <v>108</v>
      </c>
      <c r="B56" s="67"/>
      <c r="C56" s="68"/>
      <c r="D56" s="40">
        <v>2</v>
      </c>
      <c r="E56" s="41">
        <v>65</v>
      </c>
      <c r="F56" s="41">
        <f t="shared" ref="F56:F64" si="2">D56*E56</f>
        <v>130</v>
      </c>
    </row>
    <row r="57" spans="1:8" ht="30" customHeight="1" thickBot="1">
      <c r="A57" s="66" t="s">
        <v>92</v>
      </c>
      <c r="B57" s="67"/>
      <c r="C57" s="68"/>
      <c r="D57" s="40">
        <v>12</v>
      </c>
      <c r="E57" s="41">
        <v>0.4</v>
      </c>
      <c r="F57" s="41">
        <f t="shared" si="2"/>
        <v>4.8000000000000007</v>
      </c>
    </row>
    <row r="58" spans="1:8" ht="30" customHeight="1" thickBot="1">
      <c r="A58" s="66"/>
      <c r="B58" s="67"/>
      <c r="C58" s="68"/>
      <c r="D58" s="40"/>
      <c r="E58" s="41"/>
      <c r="F58" s="41">
        <f t="shared" si="2"/>
        <v>0</v>
      </c>
    </row>
    <row r="59" spans="1:8" ht="30" customHeight="1" thickBot="1">
      <c r="A59" s="66"/>
      <c r="B59" s="67"/>
      <c r="C59" s="68"/>
      <c r="D59" s="40"/>
      <c r="E59" s="41"/>
      <c r="F59" s="41">
        <f t="shared" si="2"/>
        <v>0</v>
      </c>
    </row>
    <row r="60" spans="1:8" ht="30" customHeight="1" thickBot="1">
      <c r="A60" s="66"/>
      <c r="B60" s="67"/>
      <c r="C60" s="68"/>
      <c r="D60" s="40"/>
      <c r="E60" s="41"/>
      <c r="F60" s="41">
        <f t="shared" si="2"/>
        <v>0</v>
      </c>
    </row>
    <row r="61" spans="1:8" ht="30" customHeight="1" thickBot="1">
      <c r="A61" s="66"/>
      <c r="B61" s="67"/>
      <c r="C61" s="68"/>
      <c r="D61" s="40"/>
      <c r="E61" s="41"/>
      <c r="F61" s="41">
        <f t="shared" si="2"/>
        <v>0</v>
      </c>
    </row>
    <row r="62" spans="1:8" ht="30" customHeight="1" thickBot="1">
      <c r="A62" s="66"/>
      <c r="B62" s="67"/>
      <c r="C62" s="68"/>
      <c r="D62" s="40"/>
      <c r="E62" s="41"/>
      <c r="F62" s="41">
        <f t="shared" si="2"/>
        <v>0</v>
      </c>
    </row>
    <row r="63" spans="1:8" ht="30" customHeight="1" thickBot="1">
      <c r="A63" s="66"/>
      <c r="B63" s="67"/>
      <c r="C63" s="68"/>
      <c r="D63" s="40"/>
      <c r="E63" s="41"/>
      <c r="F63" s="41">
        <f t="shared" si="2"/>
        <v>0</v>
      </c>
    </row>
    <row r="64" spans="1:8" ht="30" customHeight="1" thickBot="1">
      <c r="A64" s="66"/>
      <c r="B64" s="67"/>
      <c r="C64" s="68"/>
      <c r="D64" s="42"/>
      <c r="E64" s="43"/>
      <c r="F64" s="41">
        <f t="shared" si="2"/>
        <v>0</v>
      </c>
    </row>
    <row r="65" spans="1:6" ht="30" customHeight="1" thickBot="1">
      <c r="A65" s="78" t="s">
        <v>27</v>
      </c>
      <c r="B65" s="79"/>
      <c r="C65" s="80"/>
      <c r="D65" s="44"/>
      <c r="E65" s="45"/>
      <c r="F65" s="46">
        <f>SUM(F56:F64)</f>
        <v>134.80000000000001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641.86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3" t="s">
        <v>3</v>
      </c>
      <c r="B5" s="63"/>
      <c r="C5" s="63"/>
      <c r="D5" s="63"/>
      <c r="E5" s="63"/>
      <c r="F5" s="63"/>
    </row>
    <row r="7" spans="1:6" ht="27">
      <c r="A7" s="63" t="s">
        <v>4</v>
      </c>
      <c r="B7" s="63"/>
      <c r="C7" s="63"/>
      <c r="D7" s="63"/>
      <c r="E7" s="63"/>
      <c r="F7" s="63"/>
    </row>
    <row r="9" spans="1:6" ht="26.25">
      <c r="A9" s="2"/>
    </row>
    <row r="11" spans="1:6" ht="15.75">
      <c r="A11" s="4" t="s">
        <v>5</v>
      </c>
      <c r="B11" s="30"/>
      <c r="C11" s="64" t="s">
        <v>58</v>
      </c>
      <c r="D11" s="64"/>
      <c r="E11" s="64"/>
      <c r="F11" s="64"/>
    </row>
    <row r="13" spans="1:6">
      <c r="A13" s="3"/>
    </row>
    <row r="15" spans="1:6" ht="18.75">
      <c r="A15" s="51" t="s">
        <v>56</v>
      </c>
      <c r="D15" s="51"/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5" t="s">
        <v>36</v>
      </c>
      <c r="B27" s="65"/>
      <c r="C27" s="65"/>
      <c r="D27" s="65"/>
      <c r="E27" s="65"/>
      <c r="F27" s="65"/>
    </row>
    <row r="29" spans="1:6">
      <c r="A29" s="62"/>
      <c r="B29" s="62"/>
      <c r="C29" s="62"/>
      <c r="D29" s="62"/>
      <c r="E29" s="62"/>
      <c r="F29" s="62"/>
    </row>
    <row r="30" spans="1:6">
      <c r="A30" s="62"/>
      <c r="B30" s="62"/>
      <c r="C30" s="62"/>
      <c r="D30" s="62"/>
      <c r="E30" s="62"/>
      <c r="F30" s="62"/>
    </row>
    <row r="31" spans="1:6" ht="22.5">
      <c r="A31" s="69" t="s">
        <v>7</v>
      </c>
      <c r="B31" s="69"/>
      <c r="C31" s="69"/>
      <c r="D31" s="69"/>
      <c r="E31" s="69"/>
      <c r="F31" s="69"/>
    </row>
    <row r="32" spans="1:6" ht="16.5" thickBot="1">
      <c r="A32" s="5"/>
    </row>
    <row r="33" spans="1:6">
      <c r="A33" s="70" t="s">
        <v>8</v>
      </c>
      <c r="B33" s="70" t="s">
        <v>9</v>
      </c>
      <c r="C33" s="70" t="s">
        <v>10</v>
      </c>
      <c r="D33" s="70" t="s">
        <v>40</v>
      </c>
      <c r="E33" s="70" t="s">
        <v>11</v>
      </c>
      <c r="F33" s="70" t="s">
        <v>12</v>
      </c>
    </row>
    <row r="34" spans="1:6" ht="29.25" customHeight="1" thickBot="1">
      <c r="A34" s="71"/>
      <c r="B34" s="71"/>
      <c r="C34" s="71"/>
      <c r="D34" s="71"/>
      <c r="E34" s="71"/>
      <c r="F34" s="71"/>
    </row>
    <row r="35" spans="1:6" ht="30" customHeight="1" thickBot="1">
      <c r="A35" s="6"/>
      <c r="B35" s="7"/>
      <c r="C35" s="7"/>
      <c r="D35" s="7"/>
      <c r="E35" s="7"/>
      <c r="F35" s="22">
        <f t="shared" ref="F35:F43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2">
        <f>(SUM(F35:F44)+SUM(E46:E49)+F65)*C50</f>
        <v>0</v>
      </c>
      <c r="E50" s="7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4" t="s">
        <v>23</v>
      </c>
      <c r="B55" s="75"/>
      <c r="C55" s="7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6"/>
      <c r="B56" s="67"/>
      <c r="C56" s="68"/>
      <c r="D56" s="40"/>
      <c r="E56" s="41"/>
      <c r="F56" s="41">
        <f t="shared" ref="F56:F64" si="2">D56*E56</f>
        <v>0</v>
      </c>
    </row>
    <row r="57" spans="1:8" ht="30" customHeight="1" thickBot="1">
      <c r="A57" s="66"/>
      <c r="B57" s="67"/>
      <c r="C57" s="68"/>
      <c r="D57" s="40"/>
      <c r="E57" s="41"/>
      <c r="F57" s="41">
        <f t="shared" si="2"/>
        <v>0</v>
      </c>
    </row>
    <row r="58" spans="1:8" ht="30" customHeight="1" thickBot="1">
      <c r="A58" s="66"/>
      <c r="B58" s="67"/>
      <c r="C58" s="68"/>
      <c r="D58" s="40"/>
      <c r="E58" s="41"/>
      <c r="F58" s="41">
        <f t="shared" si="2"/>
        <v>0</v>
      </c>
    </row>
    <row r="59" spans="1:8" ht="30" customHeight="1" thickBot="1">
      <c r="A59" s="66"/>
      <c r="B59" s="67"/>
      <c r="C59" s="68"/>
      <c r="D59" s="40"/>
      <c r="E59" s="41"/>
      <c r="F59" s="41">
        <f t="shared" si="2"/>
        <v>0</v>
      </c>
    </row>
    <row r="60" spans="1:8" ht="30" customHeight="1" thickBot="1">
      <c r="A60" s="66"/>
      <c r="B60" s="67"/>
      <c r="C60" s="68"/>
      <c r="D60" s="40"/>
      <c r="E60" s="41"/>
      <c r="F60" s="41">
        <f t="shared" si="2"/>
        <v>0</v>
      </c>
    </row>
    <row r="61" spans="1:8" ht="30" customHeight="1" thickBot="1">
      <c r="A61" s="66"/>
      <c r="B61" s="67"/>
      <c r="C61" s="68"/>
      <c r="D61" s="40"/>
      <c r="E61" s="41"/>
      <c r="F61" s="41">
        <f t="shared" si="2"/>
        <v>0</v>
      </c>
    </row>
    <row r="62" spans="1:8" ht="30" customHeight="1" thickBot="1">
      <c r="A62" s="66"/>
      <c r="B62" s="67"/>
      <c r="C62" s="68"/>
      <c r="D62" s="40"/>
      <c r="E62" s="41"/>
      <c r="F62" s="41">
        <f t="shared" si="2"/>
        <v>0</v>
      </c>
    </row>
    <row r="63" spans="1:8" ht="30" customHeight="1" thickBot="1">
      <c r="A63" s="66"/>
      <c r="B63" s="67"/>
      <c r="C63" s="68"/>
      <c r="D63" s="40"/>
      <c r="E63" s="41"/>
      <c r="F63" s="41">
        <f t="shared" si="2"/>
        <v>0</v>
      </c>
    </row>
    <row r="64" spans="1:8" ht="30" customHeight="1" thickBot="1">
      <c r="A64" s="66"/>
      <c r="B64" s="67"/>
      <c r="C64" s="68"/>
      <c r="D64" s="42"/>
      <c r="E64" s="43"/>
      <c r="F64" s="41">
        <f t="shared" si="2"/>
        <v>0</v>
      </c>
    </row>
    <row r="65" spans="1:6" ht="30" customHeight="1" thickBot="1">
      <c r="A65" s="78" t="s">
        <v>27</v>
      </c>
      <c r="B65" s="79"/>
      <c r="C65" s="8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3" t="s">
        <v>3</v>
      </c>
      <c r="B5" s="63"/>
      <c r="C5" s="63"/>
      <c r="D5" s="63"/>
      <c r="E5" s="63"/>
      <c r="F5" s="63"/>
    </row>
    <row r="7" spans="1:6" ht="27">
      <c r="A7" s="63" t="s">
        <v>4</v>
      </c>
      <c r="B7" s="63"/>
      <c r="C7" s="63"/>
      <c r="D7" s="63"/>
      <c r="E7" s="63"/>
      <c r="F7" s="63"/>
    </row>
    <row r="9" spans="1:6" ht="26.25">
      <c r="A9" s="2"/>
    </row>
    <row r="11" spans="1:6" ht="15.75">
      <c r="A11" s="4" t="s">
        <v>5</v>
      </c>
      <c r="B11" s="30"/>
      <c r="C11" s="64" t="s">
        <v>59</v>
      </c>
      <c r="D11" s="64"/>
      <c r="E11" s="64"/>
      <c r="F11" s="64"/>
    </row>
    <row r="13" spans="1:6">
      <c r="A13" s="3"/>
    </row>
    <row r="15" spans="1:6" ht="18.75">
      <c r="A15" s="51" t="s">
        <v>56</v>
      </c>
      <c r="D15" s="51"/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5" t="s">
        <v>36</v>
      </c>
      <c r="B27" s="65"/>
      <c r="C27" s="65"/>
      <c r="D27" s="65"/>
      <c r="E27" s="65"/>
      <c r="F27" s="65"/>
    </row>
    <row r="29" spans="1:6">
      <c r="A29" s="62"/>
      <c r="B29" s="62"/>
      <c r="C29" s="62"/>
      <c r="D29" s="62"/>
      <c r="E29" s="62"/>
      <c r="F29" s="62"/>
    </row>
    <row r="30" spans="1:6">
      <c r="A30" s="62"/>
      <c r="B30" s="62"/>
      <c r="C30" s="62"/>
      <c r="D30" s="62"/>
      <c r="E30" s="62"/>
      <c r="F30" s="62"/>
    </row>
    <row r="31" spans="1:6" ht="22.5">
      <c r="A31" s="69" t="s">
        <v>7</v>
      </c>
      <c r="B31" s="69"/>
      <c r="C31" s="69"/>
      <c r="D31" s="69"/>
      <c r="E31" s="69"/>
      <c r="F31" s="69"/>
    </row>
    <row r="32" spans="1:6" ht="16.5" thickBot="1">
      <c r="A32" s="5"/>
    </row>
    <row r="33" spans="1:6">
      <c r="A33" s="70" t="s">
        <v>8</v>
      </c>
      <c r="B33" s="70" t="s">
        <v>9</v>
      </c>
      <c r="C33" s="70" t="s">
        <v>10</v>
      </c>
      <c r="D33" s="70" t="s">
        <v>40</v>
      </c>
      <c r="E33" s="70" t="s">
        <v>11</v>
      </c>
      <c r="F33" s="70" t="s">
        <v>12</v>
      </c>
    </row>
    <row r="34" spans="1:6" ht="29.25" customHeight="1" thickBot="1">
      <c r="A34" s="71"/>
      <c r="B34" s="71"/>
      <c r="C34" s="71"/>
      <c r="D34" s="71"/>
      <c r="E34" s="71"/>
      <c r="F34" s="71"/>
    </row>
    <row r="35" spans="1:6" ht="30" customHeight="1" thickBot="1">
      <c r="A35" s="6"/>
      <c r="B35" s="7"/>
      <c r="C35" s="7"/>
      <c r="D35" s="7"/>
      <c r="E35" s="7"/>
      <c r="F35" s="22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72">
        <f>(SUM(F35:F44)+SUM(E46:E49)+F65)*C50</f>
        <v>0</v>
      </c>
      <c r="E50" s="73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4" t="s">
        <v>23</v>
      </c>
      <c r="B55" s="75"/>
      <c r="C55" s="76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6"/>
      <c r="B56" s="67"/>
      <c r="C56" s="68"/>
      <c r="D56" s="40"/>
      <c r="E56" s="41"/>
      <c r="F56" s="41"/>
    </row>
    <row r="57" spans="1:8" ht="30" customHeight="1" thickBot="1">
      <c r="A57" s="66"/>
      <c r="B57" s="67"/>
      <c r="C57" s="68"/>
      <c r="D57" s="40"/>
      <c r="E57" s="41"/>
      <c r="F57" s="41">
        <f t="shared" ref="F57:F64" si="2">D57*E57</f>
        <v>0</v>
      </c>
    </row>
    <row r="58" spans="1:8" ht="30" customHeight="1" thickBot="1">
      <c r="A58" s="66"/>
      <c r="B58" s="67"/>
      <c r="C58" s="68"/>
      <c r="D58" s="40"/>
      <c r="E58" s="41"/>
      <c r="F58" s="41">
        <f t="shared" si="2"/>
        <v>0</v>
      </c>
    </row>
    <row r="59" spans="1:8" ht="30" customHeight="1" thickBot="1">
      <c r="A59" s="66"/>
      <c r="B59" s="67"/>
      <c r="C59" s="68"/>
      <c r="D59" s="40"/>
      <c r="E59" s="41"/>
      <c r="F59" s="41">
        <f t="shared" si="2"/>
        <v>0</v>
      </c>
    </row>
    <row r="60" spans="1:8" ht="30" customHeight="1" thickBot="1">
      <c r="A60" s="66"/>
      <c r="B60" s="67"/>
      <c r="C60" s="68"/>
      <c r="D60" s="40"/>
      <c r="E60" s="41"/>
      <c r="F60" s="41">
        <f t="shared" si="2"/>
        <v>0</v>
      </c>
    </row>
    <row r="61" spans="1:8" ht="30" customHeight="1" thickBot="1">
      <c r="A61" s="66"/>
      <c r="B61" s="67"/>
      <c r="C61" s="68"/>
      <c r="D61" s="40"/>
      <c r="E61" s="41"/>
      <c r="F61" s="41">
        <f t="shared" si="2"/>
        <v>0</v>
      </c>
    </row>
    <row r="62" spans="1:8" ht="30" customHeight="1" thickBot="1">
      <c r="A62" s="66"/>
      <c r="B62" s="67"/>
      <c r="C62" s="68"/>
      <c r="D62" s="40"/>
      <c r="E62" s="41"/>
      <c r="F62" s="41">
        <f t="shared" si="2"/>
        <v>0</v>
      </c>
    </row>
    <row r="63" spans="1:8" ht="30" customHeight="1" thickBot="1">
      <c r="A63" s="66"/>
      <c r="B63" s="67"/>
      <c r="C63" s="68"/>
      <c r="D63" s="40"/>
      <c r="E63" s="41"/>
      <c r="F63" s="41">
        <f t="shared" si="2"/>
        <v>0</v>
      </c>
    </row>
    <row r="64" spans="1:8" ht="30" customHeight="1" thickBot="1">
      <c r="A64" s="66"/>
      <c r="B64" s="67"/>
      <c r="C64" s="68"/>
      <c r="D64" s="42"/>
      <c r="E64" s="43"/>
      <c r="F64" s="41">
        <f t="shared" si="2"/>
        <v>0</v>
      </c>
    </row>
    <row r="65" spans="1:6" ht="30" customHeight="1" thickBot="1">
      <c r="A65" s="78" t="s">
        <v>27</v>
      </c>
      <c r="B65" s="79"/>
      <c r="C65" s="80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77" t="s">
        <v>28</v>
      </c>
      <c r="B69" s="77"/>
      <c r="C69" s="77"/>
      <c r="D69" s="77"/>
      <c r="E69" s="77"/>
      <c r="F69" s="77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topLeftCell="A28" zoomScaleNormal="100" workbookViewId="0">
      <selection activeCell="B35" sqref="B35"/>
    </sheetView>
  </sheetViews>
  <sheetFormatPr defaultRowHeight="15"/>
  <cols>
    <col min="1" max="1" width="42" customWidth="1"/>
    <col min="2" max="2" width="16.7109375" customWidth="1"/>
    <col min="3" max="4" width="16" customWidth="1"/>
    <col min="5" max="5" width="19" customWidth="1"/>
    <col min="6" max="6" width="13.140625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63" t="s">
        <v>3</v>
      </c>
      <c r="B5" s="63"/>
      <c r="C5" s="63"/>
      <c r="D5" s="63"/>
      <c r="E5" s="63"/>
      <c r="F5" s="63"/>
    </row>
    <row r="7" spans="1:6" ht="27">
      <c r="A7" s="63" t="s">
        <v>4</v>
      </c>
      <c r="B7" s="63"/>
      <c r="C7" s="63"/>
      <c r="D7" s="63"/>
      <c r="E7" s="63"/>
      <c r="F7" s="63"/>
    </row>
    <row r="9" spans="1:6" ht="26.25">
      <c r="A9" s="2"/>
    </row>
    <row r="11" spans="1:6" ht="15.75">
      <c r="A11" s="4" t="s">
        <v>5</v>
      </c>
      <c r="B11" s="30"/>
      <c r="C11" s="64" t="s">
        <v>59</v>
      </c>
      <c r="D11" s="64"/>
      <c r="E11" s="64"/>
      <c r="F11" s="64"/>
    </row>
    <row r="13" spans="1:6">
      <c r="A13" s="3"/>
    </row>
    <row r="15" spans="1:6" ht="18.75">
      <c r="A15" s="51" t="s">
        <v>56</v>
      </c>
      <c r="D15" s="51" t="s">
        <v>57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5" t="s">
        <v>36</v>
      </c>
      <c r="B27" s="65"/>
      <c r="C27" s="65"/>
      <c r="D27" s="65"/>
      <c r="E27" s="65"/>
      <c r="F27" s="65"/>
    </row>
    <row r="29" spans="1:6">
      <c r="A29" s="62"/>
      <c r="B29" s="62"/>
      <c r="C29" s="62"/>
      <c r="D29" s="62"/>
      <c r="E29" s="62"/>
      <c r="F29" s="62"/>
    </row>
    <row r="30" spans="1:6">
      <c r="A30" s="62"/>
      <c r="B30" s="62"/>
      <c r="C30" s="62"/>
      <c r="D30" s="62"/>
      <c r="E30" s="62"/>
      <c r="F30" s="62"/>
    </row>
    <row r="31" spans="1:6" ht="22.5">
      <c r="A31" s="69" t="s">
        <v>7</v>
      </c>
      <c r="B31" s="69"/>
      <c r="C31" s="69"/>
      <c r="D31" s="69"/>
      <c r="E31" s="69"/>
      <c r="F31" s="69"/>
    </row>
    <row r="32" spans="1:6" ht="16.5" thickBot="1">
      <c r="A32" s="5"/>
    </row>
    <row r="33" spans="1:6" ht="24" customHeight="1">
      <c r="A33" s="82" t="s">
        <v>8</v>
      </c>
      <c r="B33" s="84" t="s">
        <v>12</v>
      </c>
      <c r="C33" s="81"/>
      <c r="D33" s="81"/>
      <c r="E33" s="81"/>
    </row>
    <row r="34" spans="1:6" ht="15.75" thickBot="1">
      <c r="A34" s="83"/>
      <c r="B34" s="85"/>
      <c r="C34" s="81"/>
      <c r="D34" s="81"/>
      <c r="E34" s="81"/>
    </row>
    <row r="35" spans="1:6" ht="30" customHeight="1" thickBot="1">
      <c r="A35" s="13" t="s">
        <v>41</v>
      </c>
      <c r="B35" s="24">
        <f>SUM('8:28'!E51)</f>
        <v>24667.4313</v>
      </c>
      <c r="C35" s="23"/>
      <c r="D35" s="23"/>
      <c r="E35" s="23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78" t="s">
        <v>42</v>
      </c>
      <c r="B39" s="79"/>
      <c r="C39" s="79"/>
      <c r="D39" s="24">
        <f>SUM('8:28'!F65)</f>
        <v>3532.8</v>
      </c>
      <c r="E39" s="25"/>
    </row>
    <row r="40" spans="1:6" ht="15.75">
      <c r="A40" s="15"/>
    </row>
    <row r="41" spans="1:6" ht="16.5" thickBot="1">
      <c r="A41" s="8" t="s">
        <v>37</v>
      </c>
      <c r="B41" s="19"/>
      <c r="C41" s="24">
        <f>B35+D39</f>
        <v>28200.231299999999</v>
      </c>
      <c r="D41" s="19"/>
      <c r="E41" s="19"/>
      <c r="F41" s="19"/>
    </row>
    <row r="42" spans="1:6" ht="15.75">
      <c r="A42" s="15"/>
    </row>
    <row r="43" spans="1:6" ht="60" customHeight="1">
      <c r="A43" s="77" t="s">
        <v>28</v>
      </c>
      <c r="B43" s="77"/>
      <c r="C43" s="77"/>
      <c r="D43" s="77"/>
      <c r="E43" s="77"/>
      <c r="F43" s="77"/>
    </row>
    <row r="44" spans="1:6" ht="15.75">
      <c r="A44" s="20" t="s">
        <v>29</v>
      </c>
    </row>
    <row r="45" spans="1:6" ht="15.75">
      <c r="A45" s="15"/>
    </row>
    <row r="46" spans="1:6" ht="15.75">
      <c r="A46" s="15"/>
    </row>
    <row r="47" spans="1:6" ht="15.75">
      <c r="A47" s="15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5" t="s">
        <v>31</v>
      </c>
      <c r="D51" s="15" t="s">
        <v>32</v>
      </c>
    </row>
    <row r="52" spans="1:5" ht="15.75">
      <c r="A52" s="15" t="s">
        <v>38</v>
      </c>
      <c r="B52" s="15" t="s">
        <v>33</v>
      </c>
      <c r="D52" s="15" t="s">
        <v>38</v>
      </c>
      <c r="E52" s="15"/>
    </row>
    <row r="53" spans="1:5" ht="15.75">
      <c r="A53" s="15"/>
    </row>
    <row r="54" spans="1:5" ht="15.75">
      <c r="A54" s="15"/>
    </row>
  </sheetData>
  <mergeCells count="14">
    <mergeCell ref="A5:F5"/>
    <mergeCell ref="A7:F7"/>
    <mergeCell ref="C11:F11"/>
    <mergeCell ref="A27:F27"/>
    <mergeCell ref="A31:F31"/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</mergeCells>
  <pageMargins left="0.17" right="0.16" top="0.75" bottom="0.75" header="0.3" footer="0.3"/>
  <pageSetup paperSize="9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8</vt:lpstr>
      <vt:lpstr>9</vt:lpstr>
      <vt:lpstr>15</vt:lpstr>
      <vt:lpstr>17</vt:lpstr>
      <vt:lpstr>20</vt:lpstr>
      <vt:lpstr>25</vt:lpstr>
      <vt:lpstr>27</vt:lpstr>
      <vt:lpstr>28</vt:lpstr>
      <vt:lpstr>2018 год</vt:lpstr>
      <vt:lpstr>Лист2</vt:lpstr>
      <vt:lpstr>Работы</vt:lpstr>
      <vt:lpstr>Ед_изм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2018-12-04T12:03:22Z</cp:lastPrinted>
  <dcterms:created xsi:type="dcterms:W3CDTF">2018-09-26T08:15:46Z</dcterms:created>
  <dcterms:modified xsi:type="dcterms:W3CDTF">2018-12-04T12:03:25Z</dcterms:modified>
</cp:coreProperties>
</file>